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08上下水道課\01【上水道】\02【事務関係】\☆☆②事務関係\調査もの\経営比較分析表\H29県分析依頼文\【依頼】平成28年度決算「経営比較分析表」の分析等について（２月７日（水）まで）\回答\"/>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<sst xmlns="http://schemas.openxmlformats.org/spreadsheetml/2006/main" count="232" uniqueCount="120">
  <si>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</si>
  <si>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</si>
  <si>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</si>
  <si>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</si>
  <si>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</si>
  <si>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</si>
  <si>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</si>
  <si>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</si>
  <si>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</si>
  <si>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</si>
  <si>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</si>
  <si>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</si>
  <si>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</si>
  <si>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</si>
  <si>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</si>
  <si>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</si>
  <si>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</si>
  <si>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</si>
  <si>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</si>
  <si>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</si>
  <si>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</si>
  <si>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</si>
  <si>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</si>
  <si>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</si>
  <si>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</si>
  <si>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</si>
  <si>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</si>
  <si>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</si>
  <si>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</si>
  <si>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</si>
  <si>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</si>
  <si>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</si>
  <si>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</si>
  <si>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</si>
  <si>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</si>
  <si>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</si>
  <si>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</si>
  <si>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</si>
  <si>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</si>
  <si>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</si>
  <si>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</si>
  <si>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</si>
  <si>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</si>
  <si>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</si>
  <si>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</si>
  <si>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</si>
  <si>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</si>
  <si>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</si>
  <si>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</si>
  <si>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</si>
  <si>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</si>
  <si>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</si>
  <si>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</si>
  <si>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</si>
  <si>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</si>
  <si>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</si>
  <si>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</si>
  <si>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</si>
  <si>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</si>
  <si>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</si>
  <si>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</si>
  <si>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</si>
  <si>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</si>
  <si>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</si>
  <si>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</si>
  <si>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</si>
  <si>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</si>
  <si>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</si>
  <si>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</si>
  <si>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</si>
  <si>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</si>
  <si>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</si>
  <si>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</si>
  <si>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</si>
  <si>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</si>
  <si>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</si>
  <si>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</si>
  <si>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</si>
  <si>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</si>
  <si>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</si>
  <si>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</si>
  <si>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</si>
  <si>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</si>
  <si>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</si>
  <si>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</si>
  <si>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</si>
  <si>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</si>
  <si>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</si>
  <si>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</si>
  <si>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</si>
  <si>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</si>
  <si>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</si>
  <si>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</si>
  <si>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</si>
  <si>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</si>
  <si>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</si>
  <si>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</si>
  <si>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</si>
  <si>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</si>
  <si>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</si>
  <si>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</si>
  <si>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</si>
  <si>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</si>
  <si>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</si>
  <si>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</si>
  <si>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有田町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</si>
  <si>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</si>
  <si>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</si>
  <si>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</si>
  <si>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</si>
  <si>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</si>
  <si>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</si>
  <si>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</si>
  <si>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</si>
  <si>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</si>
  <si>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</si>
  <si>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25年度に漏水が多発し管の修繕費が嵩んだことを受け平成26年度は資本的支出により管の更新額が増えた。法定耐用年数を経過しても管路を使用できないわけではないが、全体として管路の経過年数が増えている。アセットマネジメントを策定し浄水場を含めた計画的な施設更新を行っていく。</t>
    <phoneticPr fontId="4"/>
  </si>
  <si>
    <t>　現在は黒字で安定した経営を続けているが、人口減少に伴う収入の減に加え、施設および管路の老朽化と水道事業の今後は明るくない。平成26年度までは施設の更新時に大幅な企業債借入れは控えていたが平成27年度からは借入れを行い単年度の負担を軽減しながら現金を確保している。さらに有価証券などの新たな投資を引き続き行っていく。
　料金単価については、現在の経常収支比率が良くても、自己資金による施設更新等のための建設改良費が大きければ現金は目減りするため、施設更新及び起債償還を含めた将来計画の策定が必要となってくる。</t>
    <rPh sb="148" eb="149">
      <t>ヒ</t>
    </rPh>
    <rPh sb="150" eb="151">
      <t>ツヅ</t>
    </rPh>
    <rPh sb="152" eb="153">
      <t>オコナ</t>
    </rPh>
    <phoneticPr fontId="4"/>
  </si>
  <si>
    <t>　経常収支比率は114パーセントで収支は黒字であるが、有形固定資産減価償却率・管路経年化率が高く、さらに平成28年度には管路更新率が低くなったため管の更新投資が低い結果となっている。老朽化対策について早急に検討していく必要がある。
　今後管路更新に係る経費の増加が見込まれるため給水収益以外の収入として平成27年度より企業債借入れを行っている。料金回収率を見ても他の類似団体と比較して高い水準を保っているが、人口減少が続いており、これ以上の収入増は望めないことから、施設の更新費用を賄うための資金が枯渇しないように対策を検討しておく必要がある。
　有収率については平成24年度から本管の漏水が多発し、有収率が下がり修繕費が増加していたが、平成26年度より率が回復しているため、今後それを維持できるよう努めていく。</t>
    <rPh sb="27" eb="29">
      <t>ユウケイ</t>
    </rPh>
    <rPh sb="29" eb="31">
      <t>コテイ</t>
    </rPh>
    <rPh sb="31" eb="33">
      <t>シサン</t>
    </rPh>
    <rPh sb="33" eb="35">
      <t>ゲンカ</t>
    </rPh>
    <rPh sb="35" eb="37">
      <t>ショウキャク</t>
    </rPh>
    <rPh sb="37" eb="38">
      <t>リツ</t>
    </rPh>
    <rPh sb="39" eb="41">
      <t>カンロ</t>
    </rPh>
    <rPh sb="41" eb="43">
      <t>ケイネン</t>
    </rPh>
    <rPh sb="43" eb="44">
      <t>カ</t>
    </rPh>
    <rPh sb="44" eb="45">
      <t>リツ</t>
    </rPh>
    <rPh sb="46" eb="47">
      <t>タカ</t>
    </rPh>
    <rPh sb="52" eb="54">
      <t>ヘイセイ</t>
    </rPh>
    <rPh sb="56" eb="58">
      <t>ネンド</t>
    </rPh>
    <rPh sb="60" eb="62">
      <t>カンロ</t>
    </rPh>
    <rPh sb="62" eb="64">
      <t>コウシン</t>
    </rPh>
    <rPh sb="64" eb="65">
      <t>リツ</t>
    </rPh>
    <rPh sb="66" eb="67">
      <t>ヒク</t>
    </rPh>
    <rPh sb="73" eb="74">
      <t>カン</t>
    </rPh>
    <rPh sb="75" eb="77">
      <t>コウシン</t>
    </rPh>
    <rPh sb="77" eb="79">
      <t>トウシ</t>
    </rPh>
    <rPh sb="80" eb="81">
      <t>ヒク</t>
    </rPh>
    <rPh sb="82" eb="84">
      <t>ケッカ</t>
    </rPh>
    <rPh sb="91" eb="94">
      <t>ロウキュウカ</t>
    </rPh>
    <rPh sb="94" eb="96">
      <t>タイサク</t>
    </rPh>
    <rPh sb="100" eb="102">
      <t>ソウキュウ</t>
    </rPh>
    <rPh sb="103" eb="105">
      <t>ケントウ</t>
    </rPh>
    <rPh sb="109" eb="111">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</si>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</sst>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1.19</c:v>
                </c:pt>
                <c:pt idx="1">
                  <c:v>0.75</c:v>
                </c:pt>
                <c:pt idx="2">
                  <c:v>0.82</c:v>
                </c:pt>
                <c:pt idx="3">
                  <c:v>0.91</c:v>
                </c:pt>
                <c:pt idx="4">
                  <c:v>0.59</c:v>
                </c:pt>
              </c:numCache>
            </c:numRef>
          </c:val>
        </c:ser>
        <c:dLbls>
          <c:showLegendKey val="0"/>
          <c:showVal val="0"/>
          <c:showCatName val="0"/>
          <c:showSerName val="0"/>
          <c:showPercent val="0"/>
          <c:showBubbleSize val="0"/>
        </c:dLbls>
        <c:gapWidth val="150"/>
        <c:axId val="309125400"/>
        <c:axId val="30912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309125400"/>
        <c:axId val="309126576"/>
      </c:lineChart>
      <c:dateAx>
        <c:axId val="309125400"/>
        <c:scaling>
          <c:orientation val="minMax"/>
        </c:scaling>
        <c:delete val="1"/>
        <c:axPos val="b"/>
        <c:numFmt formatCode="ge" sourceLinked="1"/>
        <c:majorTickMark val="none"/>
        <c:minorTickMark val="none"/>
        <c:tickLblPos val="none"/>
        <c:crossAx val="309126576"/>
        <c:crosses val="autoZero"/>
        <c:auto val="1"/>
        <c:lblOffset val="100"/>
        <c:baseTimeUnit val="years"/>
      </c:dateAx>
      <c:valAx>
        <c:axId val="30912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12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61.34</c:v>
                </c:pt>
                <c:pt idx="1">
                  <c:v>61.05</c:v>
                </c:pt>
                <c:pt idx="2">
                  <c:v>57.93</c:v>
                </c:pt>
                <c:pt idx="3">
                  <c:v>58.37</c:v>
                </c:pt>
                <c:pt idx="4">
                  <c:v>57.62</c:v>
                </c:pt>
              </c:numCache>
            </c:numRef>
          </c:val>
        </c:ser>
        <c:dLbls>
          <c:showLegendKey val="0"/>
          <c:showVal val="0"/>
          <c:showCatName val="0"/>
          <c:showSerName val="0"/>
          <c:showPercent val="0"/>
          <c:showBubbleSize val="0"/>
        </c:dLbls>
        <c:gapWidth val="150"/>
        <c:axId val="258859096"/>
        <c:axId val="25885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258859096"/>
        <c:axId val="258859488"/>
      </c:lineChart>
      <c:dateAx>
        <c:axId val="258859096"/>
        <c:scaling>
          <c:orientation val="minMax"/>
        </c:scaling>
        <c:delete val="1"/>
        <c:axPos val="b"/>
        <c:numFmt formatCode="ge" sourceLinked="1"/>
        <c:majorTickMark val="none"/>
        <c:minorTickMark val="none"/>
        <c:tickLblPos val="none"/>
        <c:crossAx val="258859488"/>
        <c:crosses val="autoZero"/>
        <c:auto val="1"/>
        <c:lblOffset val="100"/>
        <c:baseTimeUnit val="years"/>
      </c:dateAx>
      <c:valAx>
        <c:axId val="25885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85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84.81</c:v>
                </c:pt>
                <c:pt idx="1">
                  <c:v>84.69</c:v>
                </c:pt>
                <c:pt idx="2">
                  <c:v>87.42</c:v>
                </c:pt>
                <c:pt idx="3">
                  <c:v>86.38</c:v>
                </c:pt>
                <c:pt idx="4">
                  <c:v>88.2</c:v>
                </c:pt>
              </c:numCache>
            </c:numRef>
          </c:val>
        </c:ser>
        <c:dLbls>
          <c:showLegendKey val="0"/>
          <c:showVal val="0"/>
          <c:showCatName val="0"/>
          <c:showSerName val="0"/>
          <c:showPercent val="0"/>
          <c:showBubbleSize val="0"/>
        </c:dLbls>
        <c:gapWidth val="150"/>
        <c:axId val="258860664"/>
        <c:axId val="25886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258860664"/>
        <c:axId val="258861056"/>
      </c:lineChart>
      <c:dateAx>
        <c:axId val="258860664"/>
        <c:scaling>
          <c:orientation val="minMax"/>
        </c:scaling>
        <c:delete val="1"/>
        <c:axPos val="b"/>
        <c:numFmt formatCode="ge" sourceLinked="1"/>
        <c:majorTickMark val="none"/>
        <c:minorTickMark val="none"/>
        <c:tickLblPos val="none"/>
        <c:crossAx val="258861056"/>
        <c:crosses val="autoZero"/>
        <c:auto val="1"/>
        <c:lblOffset val="100"/>
        <c:baseTimeUnit val="years"/>
      </c:dateAx>
      <c:valAx>
        <c:axId val="2588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86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112.47</c:v>
                </c:pt>
                <c:pt idx="1">
                  <c:v>111.77</c:v>
                </c:pt>
                <c:pt idx="2">
                  <c:v>115.8</c:v>
                </c:pt>
                <c:pt idx="3">
                  <c:v>112.75</c:v>
                </c:pt>
                <c:pt idx="4">
                  <c:v>118.21</c:v>
                </c:pt>
              </c:numCache>
            </c:numRef>
          </c:val>
        </c:ser>
        <c:dLbls>
          <c:showLegendKey val="0"/>
          <c:showVal val="0"/>
          <c:showCatName val="0"/>
          <c:showSerName val="0"/>
          <c:showPercent val="0"/>
          <c:showBubbleSize val="0"/>
        </c:dLbls>
        <c:gapWidth val="150"/>
        <c:axId val="243035600"/>
        <c:axId val="24303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243035600"/>
        <c:axId val="243034032"/>
      </c:lineChart>
      <c:dateAx>
        <c:axId val="243035600"/>
        <c:scaling>
          <c:orientation val="minMax"/>
        </c:scaling>
        <c:delete val="1"/>
        <c:axPos val="b"/>
        <c:numFmt formatCode="ge" sourceLinked="1"/>
        <c:majorTickMark val="none"/>
        <c:minorTickMark val="none"/>
        <c:tickLblPos val="none"/>
        <c:crossAx val="243034032"/>
        <c:crosses val="autoZero"/>
        <c:auto val="1"/>
        <c:lblOffset val="100"/>
        <c:baseTimeUnit val="years"/>
      </c:dateAx>
      <c:valAx>
        <c:axId val="243034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03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29.61</c:v>
                </c:pt>
                <c:pt idx="1">
                  <c:v>30.89</c:v>
                </c:pt>
                <c:pt idx="2">
                  <c:v>42.21</c:v>
                </c:pt>
                <c:pt idx="3">
                  <c:v>43.92</c:v>
                </c:pt>
                <c:pt idx="4">
                  <c:v>45.46</c:v>
                </c:pt>
              </c:numCache>
            </c:numRef>
          </c:val>
        </c:ser>
        <c:dLbls>
          <c:showLegendKey val="0"/>
          <c:showVal val="0"/>
          <c:showCatName val="0"/>
          <c:showSerName val="0"/>
          <c:showPercent val="0"/>
          <c:showBubbleSize val="0"/>
        </c:dLbls>
        <c:gapWidth val="150"/>
        <c:axId val="247262008"/>
        <c:axId val="24726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247262008"/>
        <c:axId val="247261224"/>
      </c:lineChart>
      <c:dateAx>
        <c:axId val="247262008"/>
        <c:scaling>
          <c:orientation val="minMax"/>
        </c:scaling>
        <c:delete val="1"/>
        <c:axPos val="b"/>
        <c:numFmt formatCode="ge" sourceLinked="1"/>
        <c:majorTickMark val="none"/>
        <c:minorTickMark val="none"/>
        <c:tickLblPos val="none"/>
        <c:crossAx val="247261224"/>
        <c:crosses val="autoZero"/>
        <c:auto val="1"/>
        <c:lblOffset val="100"/>
        <c:baseTimeUnit val="years"/>
      </c:dateAx>
      <c:valAx>
        <c:axId val="24726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26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25.65</c:v>
                </c:pt>
                <c:pt idx="1">
                  <c:v>24.22</c:v>
                </c:pt>
                <c:pt idx="2">
                  <c:v>18.28</c:v>
                </c:pt>
                <c:pt idx="3">
                  <c:v>18.420000000000002</c:v>
                </c:pt>
                <c:pt idx="4">
                  <c:v>30.74</c:v>
                </c:pt>
              </c:numCache>
            </c:numRef>
          </c:val>
        </c:ser>
        <c:dLbls>
          <c:showLegendKey val="0"/>
          <c:showVal val="0"/>
          <c:showCatName val="0"/>
          <c:showSerName val="0"/>
          <c:showPercent val="0"/>
          <c:showBubbleSize val="0"/>
        </c:dLbls>
        <c:gapWidth val="150"/>
        <c:axId val="116619512"/>
        <c:axId val="11661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16619512"/>
        <c:axId val="116619120"/>
      </c:lineChart>
      <c:dateAx>
        <c:axId val="116619512"/>
        <c:scaling>
          <c:orientation val="minMax"/>
        </c:scaling>
        <c:delete val="1"/>
        <c:axPos val="b"/>
        <c:numFmt formatCode="ge" sourceLinked="1"/>
        <c:majorTickMark val="none"/>
        <c:minorTickMark val="none"/>
        <c:tickLblPos val="none"/>
        <c:crossAx val="116619120"/>
        <c:crosses val="autoZero"/>
        <c:auto val="1"/>
        <c:lblOffset val="100"/>
        <c:baseTimeUnit val="years"/>
      </c:dateAx>
      <c:valAx>
        <c:axId val="11661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1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1374032"/>
        <c:axId val="251374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251374032"/>
        <c:axId val="251374424"/>
      </c:lineChart>
      <c:dateAx>
        <c:axId val="251374032"/>
        <c:scaling>
          <c:orientation val="minMax"/>
        </c:scaling>
        <c:delete val="1"/>
        <c:axPos val="b"/>
        <c:numFmt formatCode="ge" sourceLinked="1"/>
        <c:majorTickMark val="none"/>
        <c:minorTickMark val="none"/>
        <c:tickLblPos val="none"/>
        <c:crossAx val="251374424"/>
        <c:crosses val="autoZero"/>
        <c:auto val="1"/>
        <c:lblOffset val="100"/>
        <c:baseTimeUnit val="years"/>
      </c:dateAx>
      <c:valAx>
        <c:axId val="251374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137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1370.59</c:v>
                </c:pt>
                <c:pt idx="1">
                  <c:v>896.22</c:v>
                </c:pt>
                <c:pt idx="2">
                  <c:v>431.2</c:v>
                </c:pt>
                <c:pt idx="3">
                  <c:v>428.06</c:v>
                </c:pt>
                <c:pt idx="4">
                  <c:v>501.01</c:v>
                </c:pt>
              </c:numCache>
            </c:numRef>
          </c:val>
        </c:ser>
        <c:dLbls>
          <c:showLegendKey val="0"/>
          <c:showVal val="0"/>
          <c:showCatName val="0"/>
          <c:showSerName val="0"/>
          <c:showPercent val="0"/>
          <c:showBubbleSize val="0"/>
        </c:dLbls>
        <c:gapWidth val="150"/>
        <c:axId val="251373640"/>
        <c:axId val="25137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251373640"/>
        <c:axId val="251373248"/>
      </c:lineChart>
      <c:dateAx>
        <c:axId val="251373640"/>
        <c:scaling>
          <c:orientation val="minMax"/>
        </c:scaling>
        <c:delete val="1"/>
        <c:axPos val="b"/>
        <c:numFmt formatCode="ge" sourceLinked="1"/>
        <c:majorTickMark val="none"/>
        <c:minorTickMark val="none"/>
        <c:tickLblPos val="none"/>
        <c:crossAx val="251373248"/>
        <c:crosses val="autoZero"/>
        <c:auto val="1"/>
        <c:lblOffset val="100"/>
        <c:baseTimeUnit val="years"/>
      </c:dateAx>
      <c:valAx>
        <c:axId val="251373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137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458.48</c:v>
                </c:pt>
                <c:pt idx="1">
                  <c:v>434.31</c:v>
                </c:pt>
                <c:pt idx="2">
                  <c:v>416.04</c:v>
                </c:pt>
                <c:pt idx="3">
                  <c:v>398.89</c:v>
                </c:pt>
                <c:pt idx="4">
                  <c:v>379.81</c:v>
                </c:pt>
              </c:numCache>
            </c:numRef>
          </c:val>
        </c:ser>
        <c:dLbls>
          <c:showLegendKey val="0"/>
          <c:showVal val="0"/>
          <c:showCatName val="0"/>
          <c:showSerName val="0"/>
          <c:showPercent val="0"/>
          <c:showBubbleSize val="0"/>
        </c:dLbls>
        <c:gapWidth val="150"/>
        <c:axId val="251375992"/>
        <c:axId val="25188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251375992"/>
        <c:axId val="251887800"/>
      </c:lineChart>
      <c:dateAx>
        <c:axId val="251375992"/>
        <c:scaling>
          <c:orientation val="minMax"/>
        </c:scaling>
        <c:delete val="1"/>
        <c:axPos val="b"/>
        <c:numFmt formatCode="ge" sourceLinked="1"/>
        <c:majorTickMark val="none"/>
        <c:minorTickMark val="none"/>
        <c:tickLblPos val="none"/>
        <c:crossAx val="251887800"/>
        <c:crosses val="autoZero"/>
        <c:auto val="1"/>
        <c:lblOffset val="100"/>
        <c:baseTimeUnit val="years"/>
      </c:dateAx>
      <c:valAx>
        <c:axId val="251887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137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109.3</c:v>
                </c:pt>
                <c:pt idx="1">
                  <c:v>108.47</c:v>
                </c:pt>
                <c:pt idx="2">
                  <c:v>113.34</c:v>
                </c:pt>
                <c:pt idx="3">
                  <c:v>110.36</c:v>
                </c:pt>
                <c:pt idx="4">
                  <c:v>116.88</c:v>
                </c:pt>
              </c:numCache>
            </c:numRef>
          </c:val>
        </c:ser>
        <c:dLbls>
          <c:showLegendKey val="0"/>
          <c:showVal val="0"/>
          <c:showCatName val="0"/>
          <c:showSerName val="0"/>
          <c:showPercent val="0"/>
          <c:showBubbleSize val="0"/>
        </c:dLbls>
        <c:gapWidth val="150"/>
        <c:axId val="251888976"/>
        <c:axId val="25188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251888976"/>
        <c:axId val="251889368"/>
      </c:lineChart>
      <c:dateAx>
        <c:axId val="251888976"/>
        <c:scaling>
          <c:orientation val="minMax"/>
        </c:scaling>
        <c:delete val="1"/>
        <c:axPos val="b"/>
        <c:numFmt formatCode="ge" sourceLinked="1"/>
        <c:majorTickMark val="none"/>
        <c:minorTickMark val="none"/>
        <c:tickLblPos val="none"/>
        <c:crossAx val="251889368"/>
        <c:crosses val="autoZero"/>
        <c:auto val="1"/>
        <c:lblOffset val="100"/>
        <c:baseTimeUnit val="years"/>
      </c:dateAx>
      <c:valAx>
        <c:axId val="25188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88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176.9</c:v>
                </c:pt>
                <c:pt idx="1">
                  <c:v>178.13</c:v>
                </c:pt>
                <c:pt idx="2">
                  <c:v>171.02</c:v>
                </c:pt>
                <c:pt idx="3">
                  <c:v>175.55</c:v>
                </c:pt>
                <c:pt idx="4">
                  <c:v>165.4</c:v>
                </c:pt>
              </c:numCache>
            </c:numRef>
          </c:val>
        </c:ser>
        <c:dLbls>
          <c:showLegendKey val="0"/>
          <c:showVal val="0"/>
          <c:showCatName val="0"/>
          <c:showSerName val="0"/>
          <c:showPercent val="0"/>
          <c:showBubbleSize val="0"/>
        </c:dLbls>
        <c:gapWidth val="150"/>
        <c:axId val="251375600"/>
        <c:axId val="25189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251375600"/>
        <c:axId val="251890544"/>
      </c:lineChart>
      <c:dateAx>
        <c:axId val="251375600"/>
        <c:scaling>
          <c:orientation val="minMax"/>
        </c:scaling>
        <c:delete val="1"/>
        <c:axPos val="b"/>
        <c:numFmt formatCode="ge" sourceLinked="1"/>
        <c:majorTickMark val="none"/>
        <c:minorTickMark val="none"/>
        <c:tickLblPos val="none"/>
        <c:crossAx val="251890544"/>
        <c:crosses val="autoZero"/>
        <c:auto val="1"/>
        <c:lblOffset val="100"/>
        <c:baseTimeUnit val="years"/>
      </c:dateAx>
      <c:valAx>
        <c:axId val="25189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37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佐賀県　有田町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119</v>
      </c>
      <c r="AE8" s="84"/>
      <c r="AF8" s="84"/>
      <c r="AG8" s="84"/>
      <c r="AH8" s="84"/>
      <c r="AI8" s="84"/>
      <c r="AJ8" s="84"/>
      <c r="AK8" s="5"/>
      <c r="AL8" s="71">
        <f>データ!$R$6</f>
        <v>20516</v>
      </c>
      <c r="AM8" s="71"/>
      <c r="AN8" s="71"/>
      <c r="AO8" s="71"/>
      <c r="AP8" s="71"/>
      <c r="AQ8" s="71"/>
      <c r="AR8" s="71"/>
      <c r="AS8" s="71"/>
      <c r="AT8" s="67">
        <f>データ!$S$6</f>
        <v>65.849999999999994</v>
      </c>
      <c r="AU8" s="68"/>
      <c r="AV8" s="68"/>
      <c r="AW8" s="68"/>
      <c r="AX8" s="68"/>
      <c r="AY8" s="68"/>
      <c r="AZ8" s="68"/>
      <c r="BA8" s="68"/>
      <c r="BB8" s="70">
        <f>データ!$T$6</f>
        <v>311.56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73.319999999999993</v>
      </c>
      <c r="J10" s="68"/>
      <c r="K10" s="68"/>
      <c r="L10" s="68"/>
      <c r="M10" s="68"/>
      <c r="N10" s="68"/>
      <c r="O10" s="69"/>
      <c r="P10" s="70">
        <f>データ!$P$6</f>
        <v>99.4</v>
      </c>
      <c r="Q10" s="70"/>
      <c r="R10" s="70"/>
      <c r="S10" s="70"/>
      <c r="T10" s="70"/>
      <c r="U10" s="70"/>
      <c r="V10" s="70"/>
      <c r="W10" s="71">
        <f>データ!$Q$6</f>
        <v>3790</v>
      </c>
      <c r="X10" s="71"/>
      <c r="Y10" s="71"/>
      <c r="Z10" s="71"/>
      <c r="AA10" s="71"/>
      <c r="AB10" s="71"/>
      <c r="AC10" s="71"/>
      <c r="AD10" s="2"/>
      <c r="AE10" s="2"/>
      <c r="AF10" s="2"/>
      <c r="AG10" s="2"/>
      <c r="AH10" s="5"/>
      <c r="AI10" s="5"/>
      <c r="AJ10" s="5"/>
      <c r="AK10" s="5"/>
      <c r="AL10" s="71">
        <f>データ!$U$6</f>
        <v>20320</v>
      </c>
      <c r="AM10" s="71"/>
      <c r="AN10" s="71"/>
      <c r="AO10" s="71"/>
      <c r="AP10" s="71"/>
      <c r="AQ10" s="71"/>
      <c r="AR10" s="71"/>
      <c r="AS10" s="71"/>
      <c r="AT10" s="67">
        <f>データ!$V$6</f>
        <v>65.8</v>
      </c>
      <c r="AU10" s="68"/>
      <c r="AV10" s="68"/>
      <c r="AW10" s="68"/>
      <c r="AX10" s="68"/>
      <c r="AY10" s="68"/>
      <c r="AZ10" s="68"/>
      <c r="BA10" s="68"/>
      <c r="BB10" s="70">
        <f>データ!$W$6</f>
        <v>308.81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414018</v>
      </c>
      <c r="D6" s="34">
        <f t="shared" si="3"/>
        <v>46</v>
      </c>
      <c r="E6" s="34">
        <f t="shared" si="3"/>
        <v>1</v>
      </c>
      <c r="F6" s="34">
        <f t="shared" si="3"/>
        <v>0</v>
      </c>
      <c r="G6" s="34">
        <f t="shared" si="3"/>
        <v>1</v>
      </c>
      <c r="H6" s="34" t="str">
        <f t="shared" si="3"/>
        <v>佐賀県　有田町</v>
      </c>
      <c r="I6" s="34" t="str">
        <f t="shared" si="3"/>
        <v>法適用</v>
      </c>
      <c r="J6" s="34" t="str">
        <f t="shared" si="3"/>
        <v>水道事業</v>
      </c>
      <c r="K6" s="34" t="str">
        <f t="shared" si="3"/>
        <v>末端給水事業</v>
      </c>
      <c r="L6" s="34" t="str">
        <f t="shared" si="3"/>
        <v>A6</v>
      </c>
      <c r="M6" s="34">
        <f t="shared" si="3"/>
        <v>0</v>
      </c>
      <c r="N6" s="35" t="str">
        <f t="shared" si="3"/>
        <v>-</v>
      </c>
      <c r="O6" s="35">
        <f t="shared" si="3"/>
        <v>73.319999999999993</v>
      </c>
      <c r="P6" s="35">
        <f t="shared" si="3"/>
        <v>99.4</v>
      </c>
      <c r="Q6" s="35">
        <f t="shared" si="3"/>
        <v>3790</v>
      </c>
      <c r="R6" s="35">
        <f t="shared" si="3"/>
        <v>20516</v>
      </c>
      <c r="S6" s="35">
        <f t="shared" si="3"/>
        <v>65.849999999999994</v>
      </c>
      <c r="T6" s="35">
        <f t="shared" si="3"/>
        <v>311.56</v>
      </c>
      <c r="U6" s="35">
        <f t="shared" si="3"/>
        <v>20320</v>
      </c>
      <c r="V6" s="35">
        <f t="shared" si="3"/>
        <v>65.8</v>
      </c>
      <c r="W6" s="35">
        <f t="shared" si="3"/>
        <v>308.81</v>
      </c>
      <c r="X6" s="36">
        <f>IF(X7="",NA(),X7)</f>
        <v>112.47</v>
      </c>
      <c r="Y6" s="36">
        <f t="shared" ref="Y6:AG6" si="4">IF(Y7="",NA(),Y7)</f>
        <v>111.77</v>
      </c>
      <c r="Z6" s="36">
        <f t="shared" si="4"/>
        <v>115.8</v>
      </c>
      <c r="AA6" s="36">
        <f t="shared" si="4"/>
        <v>112.75</v>
      </c>
      <c r="AB6" s="36">
        <f t="shared" si="4"/>
        <v>118.21</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1370.59</v>
      </c>
      <c r="AU6" s="36">
        <f t="shared" ref="AU6:BC6" si="6">IF(AU7="",NA(),AU7)</f>
        <v>896.22</v>
      </c>
      <c r="AV6" s="36">
        <f t="shared" si="6"/>
        <v>431.2</v>
      </c>
      <c r="AW6" s="36">
        <f t="shared" si="6"/>
        <v>428.06</v>
      </c>
      <c r="AX6" s="36">
        <f t="shared" si="6"/>
        <v>501.01</v>
      </c>
      <c r="AY6" s="36">
        <f t="shared" si="6"/>
        <v>915.5</v>
      </c>
      <c r="AZ6" s="36">
        <f t="shared" si="6"/>
        <v>963.24</v>
      </c>
      <c r="BA6" s="36">
        <f t="shared" si="6"/>
        <v>381.53</v>
      </c>
      <c r="BB6" s="36">
        <f t="shared" si="6"/>
        <v>391.54</v>
      </c>
      <c r="BC6" s="36">
        <f t="shared" si="6"/>
        <v>384.34</v>
      </c>
      <c r="BD6" s="35" t="str">
        <f>IF(BD7="","",IF(BD7="-","【-】","【"&amp;SUBSTITUTE(TEXT(BD7,"#,##0.00"),"-","△")&amp;"】"))</f>
        <v>【262.87】</v>
      </c>
      <c r="BE6" s="36">
        <f>IF(BE7="",NA(),BE7)</f>
        <v>458.48</v>
      </c>
      <c r="BF6" s="36">
        <f t="shared" ref="BF6:BN6" si="7">IF(BF7="",NA(),BF7)</f>
        <v>434.31</v>
      </c>
      <c r="BG6" s="36">
        <f t="shared" si="7"/>
        <v>416.04</v>
      </c>
      <c r="BH6" s="36">
        <f t="shared" si="7"/>
        <v>398.89</v>
      </c>
      <c r="BI6" s="36">
        <f t="shared" si="7"/>
        <v>379.81</v>
      </c>
      <c r="BJ6" s="36">
        <f t="shared" si="7"/>
        <v>404.78</v>
      </c>
      <c r="BK6" s="36">
        <f t="shared" si="7"/>
        <v>400.38</v>
      </c>
      <c r="BL6" s="36">
        <f t="shared" si="7"/>
        <v>393.27</v>
      </c>
      <c r="BM6" s="36">
        <f t="shared" si="7"/>
        <v>386.97</v>
      </c>
      <c r="BN6" s="36">
        <f t="shared" si="7"/>
        <v>380.58</v>
      </c>
      <c r="BO6" s="35" t="str">
        <f>IF(BO7="","",IF(BO7="-","【-】","【"&amp;SUBSTITUTE(TEXT(BO7,"#,##0.00"),"-","△")&amp;"】"))</f>
        <v>【270.87】</v>
      </c>
      <c r="BP6" s="36">
        <f>IF(BP7="",NA(),BP7)</f>
        <v>109.3</v>
      </c>
      <c r="BQ6" s="36">
        <f t="shared" ref="BQ6:BY6" si="8">IF(BQ7="",NA(),BQ7)</f>
        <v>108.47</v>
      </c>
      <c r="BR6" s="36">
        <f t="shared" si="8"/>
        <v>113.34</v>
      </c>
      <c r="BS6" s="36">
        <f t="shared" si="8"/>
        <v>110.36</v>
      </c>
      <c r="BT6" s="36">
        <f t="shared" si="8"/>
        <v>116.88</v>
      </c>
      <c r="BU6" s="36">
        <f t="shared" si="8"/>
        <v>98.07</v>
      </c>
      <c r="BV6" s="36">
        <f t="shared" si="8"/>
        <v>96.56</v>
      </c>
      <c r="BW6" s="36">
        <f t="shared" si="8"/>
        <v>100.47</v>
      </c>
      <c r="BX6" s="36">
        <f t="shared" si="8"/>
        <v>101.72</v>
      </c>
      <c r="BY6" s="36">
        <f t="shared" si="8"/>
        <v>102.38</v>
      </c>
      <c r="BZ6" s="35" t="str">
        <f>IF(BZ7="","",IF(BZ7="-","【-】","【"&amp;SUBSTITUTE(TEXT(BZ7,"#,##0.00"),"-","△")&amp;"】"))</f>
        <v>【105.59】</v>
      </c>
      <c r="CA6" s="36">
        <f>IF(CA7="",NA(),CA7)</f>
        <v>176.9</v>
      </c>
      <c r="CB6" s="36">
        <f t="shared" ref="CB6:CJ6" si="9">IF(CB7="",NA(),CB7)</f>
        <v>178.13</v>
      </c>
      <c r="CC6" s="36">
        <f t="shared" si="9"/>
        <v>171.02</v>
      </c>
      <c r="CD6" s="36">
        <f t="shared" si="9"/>
        <v>175.55</v>
      </c>
      <c r="CE6" s="36">
        <f t="shared" si="9"/>
        <v>165.4</v>
      </c>
      <c r="CF6" s="36">
        <f t="shared" si="9"/>
        <v>172.26</v>
      </c>
      <c r="CG6" s="36">
        <f t="shared" si="9"/>
        <v>177.14</v>
      </c>
      <c r="CH6" s="36">
        <f t="shared" si="9"/>
        <v>169.82</v>
      </c>
      <c r="CI6" s="36">
        <f t="shared" si="9"/>
        <v>168.2</v>
      </c>
      <c r="CJ6" s="36">
        <f t="shared" si="9"/>
        <v>168.67</v>
      </c>
      <c r="CK6" s="35" t="str">
        <f>IF(CK7="","",IF(CK7="-","【-】","【"&amp;SUBSTITUTE(TEXT(CK7,"#,##0.00"),"-","△")&amp;"】"))</f>
        <v>【163.27】</v>
      </c>
      <c r="CL6" s="36">
        <f>IF(CL7="",NA(),CL7)</f>
        <v>61.34</v>
      </c>
      <c r="CM6" s="36">
        <f t="shared" ref="CM6:CU6" si="10">IF(CM7="",NA(),CM7)</f>
        <v>61.05</v>
      </c>
      <c r="CN6" s="36">
        <f t="shared" si="10"/>
        <v>57.93</v>
      </c>
      <c r="CO6" s="36">
        <f t="shared" si="10"/>
        <v>58.37</v>
      </c>
      <c r="CP6" s="36">
        <f t="shared" si="10"/>
        <v>57.62</v>
      </c>
      <c r="CQ6" s="36">
        <f t="shared" si="10"/>
        <v>55.68</v>
      </c>
      <c r="CR6" s="36">
        <f t="shared" si="10"/>
        <v>55.64</v>
      </c>
      <c r="CS6" s="36">
        <f t="shared" si="10"/>
        <v>55.13</v>
      </c>
      <c r="CT6" s="36">
        <f t="shared" si="10"/>
        <v>54.77</v>
      </c>
      <c r="CU6" s="36">
        <f t="shared" si="10"/>
        <v>54.92</v>
      </c>
      <c r="CV6" s="35" t="str">
        <f>IF(CV7="","",IF(CV7="-","【-】","【"&amp;SUBSTITUTE(TEXT(CV7,"#,##0.00"),"-","△")&amp;"】"))</f>
        <v>【59.94】</v>
      </c>
      <c r="CW6" s="36">
        <f>IF(CW7="",NA(),CW7)</f>
        <v>84.81</v>
      </c>
      <c r="CX6" s="36">
        <f t="shared" ref="CX6:DF6" si="11">IF(CX7="",NA(),CX7)</f>
        <v>84.69</v>
      </c>
      <c r="CY6" s="36">
        <f t="shared" si="11"/>
        <v>87.42</v>
      </c>
      <c r="CZ6" s="36">
        <f t="shared" si="11"/>
        <v>86.38</v>
      </c>
      <c r="DA6" s="36">
        <f t="shared" si="11"/>
        <v>88.2</v>
      </c>
      <c r="DB6" s="36">
        <f t="shared" si="11"/>
        <v>83.18</v>
      </c>
      <c r="DC6" s="36">
        <f t="shared" si="11"/>
        <v>83.09</v>
      </c>
      <c r="DD6" s="36">
        <f t="shared" si="11"/>
        <v>83</v>
      </c>
      <c r="DE6" s="36">
        <f t="shared" si="11"/>
        <v>82.89</v>
      </c>
      <c r="DF6" s="36">
        <f t="shared" si="11"/>
        <v>82.66</v>
      </c>
      <c r="DG6" s="35" t="str">
        <f>IF(DG7="","",IF(DG7="-","【-】","【"&amp;SUBSTITUTE(TEXT(DG7,"#,##0.00"),"-","△")&amp;"】"))</f>
        <v>【90.22】</v>
      </c>
      <c r="DH6" s="36">
        <f>IF(DH7="",NA(),DH7)</f>
        <v>29.61</v>
      </c>
      <c r="DI6" s="36">
        <f t="shared" ref="DI6:DQ6" si="12">IF(DI7="",NA(),DI7)</f>
        <v>30.89</v>
      </c>
      <c r="DJ6" s="36">
        <f t="shared" si="12"/>
        <v>42.21</v>
      </c>
      <c r="DK6" s="36">
        <f t="shared" si="12"/>
        <v>43.92</v>
      </c>
      <c r="DL6" s="36">
        <f t="shared" si="12"/>
        <v>45.46</v>
      </c>
      <c r="DM6" s="36">
        <f t="shared" si="12"/>
        <v>38.07</v>
      </c>
      <c r="DN6" s="36">
        <f t="shared" si="12"/>
        <v>39.06</v>
      </c>
      <c r="DO6" s="36">
        <f t="shared" si="12"/>
        <v>46.66</v>
      </c>
      <c r="DP6" s="36">
        <f t="shared" si="12"/>
        <v>47.46</v>
      </c>
      <c r="DQ6" s="36">
        <f t="shared" si="12"/>
        <v>48.49</v>
      </c>
      <c r="DR6" s="35" t="str">
        <f>IF(DR7="","",IF(DR7="-","【-】","【"&amp;SUBSTITUTE(TEXT(DR7,"#,##0.00"),"-","△")&amp;"】"))</f>
        <v>【47.91】</v>
      </c>
      <c r="DS6" s="36">
        <f>IF(DS7="",NA(),DS7)</f>
        <v>25.65</v>
      </c>
      <c r="DT6" s="36">
        <f t="shared" ref="DT6:EB6" si="13">IF(DT7="",NA(),DT7)</f>
        <v>24.22</v>
      </c>
      <c r="DU6" s="36">
        <f t="shared" si="13"/>
        <v>18.28</v>
      </c>
      <c r="DV6" s="36">
        <f t="shared" si="13"/>
        <v>18.420000000000002</v>
      </c>
      <c r="DW6" s="36">
        <f t="shared" si="13"/>
        <v>30.74</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1.19</v>
      </c>
      <c r="EE6" s="36">
        <f t="shared" ref="EE6:EM6" si="14">IF(EE7="",NA(),EE7)</f>
        <v>0.75</v>
      </c>
      <c r="EF6" s="36">
        <f t="shared" si="14"/>
        <v>0.82</v>
      </c>
      <c r="EG6" s="36">
        <f t="shared" si="14"/>
        <v>0.91</v>
      </c>
      <c r="EH6" s="36">
        <f t="shared" si="14"/>
        <v>0.59</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414018</v>
      </c>
      <c r="D7" s="38">
        <v>46</v>
      </c>
      <c r="E7" s="38">
        <v>1</v>
      </c>
      <c r="F7" s="38">
        <v>0</v>
      </c>
      <c r="G7" s="38">
        <v>1</v>
      </c>
      <c r="H7" s="38" t="s">
        <v>105</v>
      </c>
      <c r="I7" s="38" t="s">
        <v>106</v>
      </c>
      <c r="J7" s="38" t="s">
        <v>107</v>
      </c>
      <c r="K7" s="38" t="s">
        <v>108</v>
      </c>
      <c r="L7" s="38" t="s">
        <v>109</v>
      </c>
      <c r="M7" s="38"/>
      <c r="N7" s="39" t="s">
        <v>110</v>
      </c>
      <c r="O7" s="39">
        <v>73.319999999999993</v>
      </c>
      <c r="P7" s="39">
        <v>99.4</v>
      </c>
      <c r="Q7" s="39">
        <v>3790</v>
      </c>
      <c r="R7" s="39">
        <v>20516</v>
      </c>
      <c r="S7" s="39">
        <v>65.849999999999994</v>
      </c>
      <c r="T7" s="39">
        <v>311.56</v>
      </c>
      <c r="U7" s="39">
        <v>20320</v>
      </c>
      <c r="V7" s="39">
        <v>65.8</v>
      </c>
      <c r="W7" s="39">
        <v>308.81</v>
      </c>
      <c r="X7" s="39">
        <v>112.47</v>
      </c>
      <c r="Y7" s="39">
        <v>111.77</v>
      </c>
      <c r="Z7" s="39">
        <v>115.8</v>
      </c>
      <c r="AA7" s="39">
        <v>112.75</v>
      </c>
      <c r="AB7" s="39">
        <v>118.21</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1370.59</v>
      </c>
      <c r="AU7" s="39">
        <v>896.22</v>
      </c>
      <c r="AV7" s="39">
        <v>431.2</v>
      </c>
      <c r="AW7" s="39">
        <v>428.06</v>
      </c>
      <c r="AX7" s="39">
        <v>501.01</v>
      </c>
      <c r="AY7" s="39">
        <v>915.5</v>
      </c>
      <c r="AZ7" s="39">
        <v>963.24</v>
      </c>
      <c r="BA7" s="39">
        <v>381.53</v>
      </c>
      <c r="BB7" s="39">
        <v>391.54</v>
      </c>
      <c r="BC7" s="39">
        <v>384.34</v>
      </c>
      <c r="BD7" s="39">
        <v>262.87</v>
      </c>
      <c r="BE7" s="39">
        <v>458.48</v>
      </c>
      <c r="BF7" s="39">
        <v>434.31</v>
      </c>
      <c r="BG7" s="39">
        <v>416.04</v>
      </c>
      <c r="BH7" s="39">
        <v>398.89</v>
      </c>
      <c r="BI7" s="39">
        <v>379.81</v>
      </c>
      <c r="BJ7" s="39">
        <v>404.78</v>
      </c>
      <c r="BK7" s="39">
        <v>400.38</v>
      </c>
      <c r="BL7" s="39">
        <v>393.27</v>
      </c>
      <c r="BM7" s="39">
        <v>386.97</v>
      </c>
      <c r="BN7" s="39">
        <v>380.58</v>
      </c>
      <c r="BO7" s="39">
        <v>270.87</v>
      </c>
      <c r="BP7" s="39">
        <v>109.3</v>
      </c>
      <c r="BQ7" s="39">
        <v>108.47</v>
      </c>
      <c r="BR7" s="39">
        <v>113.34</v>
      </c>
      <c r="BS7" s="39">
        <v>110.36</v>
      </c>
      <c r="BT7" s="39">
        <v>116.88</v>
      </c>
      <c r="BU7" s="39">
        <v>98.07</v>
      </c>
      <c r="BV7" s="39">
        <v>96.56</v>
      </c>
      <c r="BW7" s="39">
        <v>100.47</v>
      </c>
      <c r="BX7" s="39">
        <v>101.72</v>
      </c>
      <c r="BY7" s="39">
        <v>102.38</v>
      </c>
      <c r="BZ7" s="39">
        <v>105.59</v>
      </c>
      <c r="CA7" s="39">
        <v>176.9</v>
      </c>
      <c r="CB7" s="39">
        <v>178.13</v>
      </c>
      <c r="CC7" s="39">
        <v>171.02</v>
      </c>
      <c r="CD7" s="39">
        <v>175.55</v>
      </c>
      <c r="CE7" s="39">
        <v>165.4</v>
      </c>
      <c r="CF7" s="39">
        <v>172.26</v>
      </c>
      <c r="CG7" s="39">
        <v>177.14</v>
      </c>
      <c r="CH7" s="39">
        <v>169.82</v>
      </c>
      <c r="CI7" s="39">
        <v>168.2</v>
      </c>
      <c r="CJ7" s="39">
        <v>168.67</v>
      </c>
      <c r="CK7" s="39">
        <v>163.27000000000001</v>
      </c>
      <c r="CL7" s="39">
        <v>61.34</v>
      </c>
      <c r="CM7" s="39">
        <v>61.05</v>
      </c>
      <c r="CN7" s="39">
        <v>57.93</v>
      </c>
      <c r="CO7" s="39">
        <v>58.37</v>
      </c>
      <c r="CP7" s="39">
        <v>57.62</v>
      </c>
      <c r="CQ7" s="39">
        <v>55.68</v>
      </c>
      <c r="CR7" s="39">
        <v>55.64</v>
      </c>
      <c r="CS7" s="39">
        <v>55.13</v>
      </c>
      <c r="CT7" s="39">
        <v>54.77</v>
      </c>
      <c r="CU7" s="39">
        <v>54.92</v>
      </c>
      <c r="CV7" s="39">
        <v>59.94</v>
      </c>
      <c r="CW7" s="39">
        <v>84.81</v>
      </c>
      <c r="CX7" s="39">
        <v>84.69</v>
      </c>
      <c r="CY7" s="39">
        <v>87.42</v>
      </c>
      <c r="CZ7" s="39">
        <v>86.38</v>
      </c>
      <c r="DA7" s="39">
        <v>88.2</v>
      </c>
      <c r="DB7" s="39">
        <v>83.18</v>
      </c>
      <c r="DC7" s="39">
        <v>83.09</v>
      </c>
      <c r="DD7" s="39">
        <v>83</v>
      </c>
      <c r="DE7" s="39">
        <v>82.89</v>
      </c>
      <c r="DF7" s="39">
        <v>82.66</v>
      </c>
      <c r="DG7" s="39">
        <v>90.22</v>
      </c>
      <c r="DH7" s="39">
        <v>29.61</v>
      </c>
      <c r="DI7" s="39">
        <v>30.89</v>
      </c>
      <c r="DJ7" s="39">
        <v>42.21</v>
      </c>
      <c r="DK7" s="39">
        <v>43.92</v>
      </c>
      <c r="DL7" s="39">
        <v>45.46</v>
      </c>
      <c r="DM7" s="39">
        <v>38.07</v>
      </c>
      <c r="DN7" s="39">
        <v>39.06</v>
      </c>
      <c r="DO7" s="39">
        <v>46.66</v>
      </c>
      <c r="DP7" s="39">
        <v>47.46</v>
      </c>
      <c r="DQ7" s="39">
        <v>48.49</v>
      </c>
      <c r="DR7" s="39">
        <v>47.91</v>
      </c>
      <c r="DS7" s="39">
        <v>25.65</v>
      </c>
      <c r="DT7" s="39">
        <v>24.22</v>
      </c>
      <c r="DU7" s="39">
        <v>18.28</v>
      </c>
      <c r="DV7" s="39">
        <v>18.420000000000002</v>
      </c>
      <c r="DW7" s="39">
        <v>30.74</v>
      </c>
      <c r="DX7" s="39">
        <v>7.73</v>
      </c>
      <c r="DY7" s="39">
        <v>8.8699999999999992</v>
      </c>
      <c r="DZ7" s="39">
        <v>9.85</v>
      </c>
      <c r="EA7" s="39">
        <v>9.7100000000000009</v>
      </c>
      <c r="EB7" s="39">
        <v>12.79</v>
      </c>
      <c r="EC7" s="39">
        <v>15</v>
      </c>
      <c r="ED7" s="39">
        <v>1.19</v>
      </c>
      <c r="EE7" s="39">
        <v>0.75</v>
      </c>
      <c r="EF7" s="39">
        <v>0.82</v>
      </c>
      <c r="EG7" s="39">
        <v>0.91</v>
      </c>
      <c r="EH7" s="39">
        <v>0.59</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副島　智子</cp:lastModifiedBy>
  <dcterms:created xsi:type="dcterms:W3CDTF">2017-12-25T01:37:03Z</dcterms:created>
  <dcterms:modified xsi:type="dcterms:W3CDTF">2018-02-20T01:35:12Z</dcterms:modified>
  <cp:category/>
</cp:coreProperties>
</file>