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2財政課\00   個人フォルダ\讃井渉\電算関係\HP更新用\上下水道課\H26経営比較分析表\"/>
    </mc:Choice>
  </mc:AlternateContent>
  <workbookProtection workbookPassword="B501" lockStructure="1"/>
  <bookViews>
    <workbookView xWindow="240" yWindow="75" windowWidth="14940" windowHeight="7860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AT8" i="4" s="1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W10" i="4"/>
  <c r="P10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<sst xmlns="http://schemas.openxmlformats.org/spreadsheetml/2006/main" count="220" uniqueCount="110">
  <si>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</si>
  <si>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</si>
  <si>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</si>
  <si>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</si>
  <si>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</si>
  <si>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</si>
  <si>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</si>
  <si>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</si>
  <si>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</si>
  <si>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</si>
  <si>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</si>
  <si>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</si>
  <si>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</si>
  <si>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</si>
  <si>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</si>
  <si>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</si>
  <si>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</si>
  <si>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</si>
  <si>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</si>
  <si>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</si>
  <si>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</si>
  <si>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</si>
  <si>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</si>
  <si>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</si>
  <si>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</si>
  <si>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</si>
  <si>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</si>
  <si>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</si>
  <si>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</si>
  <si>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</si>
  <si>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</si>
  <si>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</si>
  <si>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</si>
  <si>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</si>
  <si>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</si>
  <si>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</si>
  <si>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</si>
  <si>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</si>
  <si>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</si>
  <si>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</si>
  <si>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</si>
  <si>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</si>
  <si>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</si>
  <si>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</si>
  <si>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</si>
  <si>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</si>
  <si>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</si>
  <si>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</si>
  <si>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</si>
  <si>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</si>
  <si>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</si>
  <si>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</si>
  <si>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</si>
  <si>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</si>
  <si>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</si>
  <si>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</si>
  <si>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</si>
  <si>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</si>
  <si>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</si>
  <si>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</si>
  <si>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</si>
  <si>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</si>
  <si>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</si>
  <si>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</si>
  <si>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</si>
  <si>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</si>
  <si>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</si>
  <si>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</si>
  <si>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</si>
  <si>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</si>
  <si>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</si>
  <si>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</si>
  <si>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</si>
  <si>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</si>
  <si>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</si>
  <si>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</si>
  <si>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</si>
  <si>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</si>
  <si>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</si>
  <si>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</si>
  <si>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</si>
  <si>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</si>
  <si>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</si>
  <si>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</si>
  <si>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</si>
  <si>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</si>
  <si>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</si>
  <si>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</si>
  <si>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</si>
  <si>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</si>
  <si>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</si>
  <si>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</si>
  <si>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</si>
  <si>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</si>
  <si>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</si>
  <si>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</si>
  <si>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有田町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</si>
  <si>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</si>
  <si>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</si>
  <si>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</si>
  <si>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</si>
  <si>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</si>
  <si>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</si>
  <si>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</si>
  <si>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</si>
  <si>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</si>
  <si>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</si>
  <si>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料金収入だけでは、経常費用を賄うことが難しく、一般会計からの繰入を行っている。しかし、繰出基準等を元に繰入を行っているが、累積欠損金を解消するまでには至っていない。
　このようなことから、経常収支比率及び経費回収率は100％を下回っている。
　平成26年度の公営企業会計基準の見直しに伴い減価償却費が増加し、汚水処理原価は増加している。人口の減少や区域内の接続率を考えると、今後、新たな接続は難しく料金収入の増加は見込めない。
　現在、省エネ化の事業に取り組んでおり、それによる経費の削減は見込めるものの、施設の機能強化による施設建設費が発生しているため、現金収支に注視しておく必要がある。</t>
    <rPh sb="44" eb="46">
      <t>クリダシ</t>
    </rPh>
    <rPh sb="76" eb="77">
      <t>イタ</t>
    </rPh>
    <rPh sb="95" eb="97">
      <t>ケイジョウ</t>
    </rPh>
    <rPh sb="97" eb="99">
      <t>シュウシ</t>
    </rPh>
    <rPh sb="99" eb="101">
      <t>ヒリツ</t>
    </rPh>
    <rPh sb="101" eb="102">
      <t>オヨ</t>
    </rPh>
    <rPh sb="103" eb="105">
      <t>ケイヒ</t>
    </rPh>
    <rPh sb="105" eb="108">
      <t>カイシュウリツ</t>
    </rPh>
    <rPh sb="114" eb="116">
      <t>シタマワ</t>
    </rPh>
    <rPh sb="123" eb="125">
      <t>ヘイセイ</t>
    </rPh>
    <rPh sb="127" eb="129">
      <t>ネンド</t>
    </rPh>
    <rPh sb="130" eb="132">
      <t>コウエイ</t>
    </rPh>
    <rPh sb="132" eb="134">
      <t>キギョウ</t>
    </rPh>
    <rPh sb="134" eb="136">
      <t>カイケイ</t>
    </rPh>
    <rPh sb="136" eb="138">
      <t>キジュン</t>
    </rPh>
    <rPh sb="139" eb="141">
      <t>ミナオ</t>
    </rPh>
    <rPh sb="188" eb="190">
      <t>コンゴ</t>
    </rPh>
    <rPh sb="216" eb="218">
      <t>ゲンザイ</t>
    </rPh>
    <phoneticPr fontId="4"/>
  </si>
  <si>
    <t xml:space="preserve">　経常収支比率は、類似団体と近い数値ではあるが、汚水処理原価が高く、経常収益の多くを一般会計からの繰入に頼っており、使用料単価の改定を含めた経営改善の検討を要する。
　しかし、町内において公共下水道、特定地域生活排水処理施設と併せ３つの下水道事業を行っており、統一した料金体系にするべきとの議論もあるため、当事業単独での料金改定は難しいが、累積欠損金を解消できるよう収入の確保に努める必要がある。
</t>
    <rPh sb="5" eb="7">
      <t>ヒリツ</t>
    </rPh>
    <rPh sb="36" eb="38">
      <t>シュウエキ</t>
    </rPh>
    <rPh sb="49" eb="51">
      <t>クリイレ</t>
    </rPh>
    <rPh sb="100" eb="102">
      <t>トクテイ</t>
    </rPh>
    <rPh sb="102" eb="104">
      <t>チイキ</t>
    </rPh>
    <rPh sb="104" eb="106">
      <t>セイカツ</t>
    </rPh>
    <rPh sb="106" eb="108">
      <t>ハイスイ</t>
    </rPh>
    <rPh sb="108" eb="110">
      <t>ショリ</t>
    </rPh>
    <rPh sb="110" eb="112">
      <t>シセツ</t>
    </rPh>
    <rPh sb="118" eb="121">
      <t>ゲスイドウ</t>
    </rPh>
    <rPh sb="145" eb="147">
      <t>ギロン</t>
    </rPh>
    <rPh sb="153" eb="154">
      <t>トウ</t>
    </rPh>
    <rPh sb="154" eb="156">
      <t>ジギョウ</t>
    </rPh>
    <rPh sb="186" eb="188">
      <t>カクホ</t>
    </rPh>
    <rPh sb="189" eb="190">
      <t>ツト</t>
    </rPh>
    <phoneticPr fontId="4"/>
  </si>
  <si>
    <r>
      <t>　有形固定資産減価償却率は平均値を上回っているものの、耐用年数を超えた管渠はないため、管渠改善率は計上されていない。
　また、平成26年度の公営企業会計基準の見直しに伴い、単年度の減価償却費が増加したほか、今後は機能強化更新事業により、平成</t>
    </r>
    <r>
      <rPr>
        <sz val="11"/>
        <rFont val="ＭＳ ゴシック"/>
        <family val="3"/>
        <charset val="128"/>
      </rPr>
      <t>28年度</t>
    </r>
    <r>
      <rPr>
        <sz val="11"/>
        <color theme="1"/>
        <rFont val="ＭＳ ゴシック"/>
        <family val="3"/>
        <charset val="128"/>
      </rPr>
      <t>以降の減価償却費が増加することになる。</t>
    </r>
    <rPh sb="1" eb="3">
      <t>ユウケイ</t>
    </rPh>
    <rPh sb="3" eb="7">
      <t>コテイシサン</t>
    </rPh>
    <rPh sb="9" eb="12">
      <t>ショウキャクリツ</t>
    </rPh>
    <rPh sb="13" eb="16">
      <t>ヘイキンチ</t>
    </rPh>
    <rPh sb="17" eb="19">
      <t>ウワマワ</t>
    </rPh>
    <rPh sb="27" eb="29">
      <t>タイヨウ</t>
    </rPh>
    <rPh sb="29" eb="31">
      <t>ネンスウ</t>
    </rPh>
    <rPh sb="32" eb="33">
      <t>コ</t>
    </rPh>
    <rPh sb="35" eb="37">
      <t>カンキョ</t>
    </rPh>
    <rPh sb="43" eb="45">
      <t>カンキョ</t>
    </rPh>
    <rPh sb="45" eb="48">
      <t>カイゼンリツ</t>
    </rPh>
    <rPh sb="49" eb="51">
      <t>ケイジョウ</t>
    </rPh>
    <rPh sb="63" eb="65">
      <t>ヘイセイ</t>
    </rPh>
    <rPh sb="67" eb="69">
      <t>ネンド</t>
    </rPh>
    <rPh sb="70" eb="72">
      <t>コウエイ</t>
    </rPh>
    <rPh sb="72" eb="74">
      <t>キギョウ</t>
    </rPh>
    <rPh sb="74" eb="76">
      <t>カイケイ</t>
    </rPh>
    <rPh sb="76" eb="78">
      <t>キジュン</t>
    </rPh>
    <rPh sb="79" eb="81">
      <t>ミナオ</t>
    </rPh>
    <rPh sb="118" eb="120">
      <t>ヘイセイ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</si>
</sst>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83488"/>
        <c:axId val="545383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83488"/>
        <c:axId val="545383880"/>
      </c:lineChart>
      <c:dateAx>
        <c:axId val="54538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5383880"/>
        <c:crosses val="autoZero"/>
        <c:auto val="1"/>
        <c:lblOffset val="100"/>
        <c:baseTimeUnit val="years"/>
      </c:dateAx>
      <c:valAx>
        <c:axId val="545383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538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38.700000000000003</c:v>
                </c:pt>
                <c:pt idx="1">
                  <c:v>38.700000000000003</c:v>
                </c:pt>
                <c:pt idx="2">
                  <c:v>39.130000000000003</c:v>
                </c:pt>
                <c:pt idx="3">
                  <c:v>38.700000000000003</c:v>
                </c:pt>
                <c:pt idx="4">
                  <c:v>36.520000000000003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528280"/>
        <c:axId val="55452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28280"/>
        <c:axId val="554528672"/>
      </c:lineChart>
      <c:dateAx>
        <c:axId val="554528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528672"/>
        <c:crosses val="autoZero"/>
        <c:auto val="1"/>
        <c:lblOffset val="100"/>
        <c:baseTimeUnit val="years"/>
      </c:dateAx>
      <c:valAx>
        <c:axId val="55452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4528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73.510000000000005</c:v>
                </c:pt>
                <c:pt idx="1">
                  <c:v>73.91</c:v>
                </c:pt>
                <c:pt idx="2">
                  <c:v>74.8</c:v>
                </c:pt>
                <c:pt idx="3">
                  <c:v>77.42</c:v>
                </c:pt>
                <c:pt idx="4">
                  <c:v>80.930000000000007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529848"/>
        <c:axId val="554530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529848"/>
        <c:axId val="554530240"/>
      </c:lineChart>
      <c:dateAx>
        <c:axId val="554529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4530240"/>
        <c:crosses val="autoZero"/>
        <c:auto val="1"/>
        <c:lblOffset val="100"/>
        <c:baseTimeUnit val="years"/>
      </c:dateAx>
      <c:valAx>
        <c:axId val="554530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4529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67.099999999999994</c:v>
                </c:pt>
                <c:pt idx="1">
                  <c:v>63.43</c:v>
                </c:pt>
                <c:pt idx="2">
                  <c:v>72.06</c:v>
                </c:pt>
                <c:pt idx="3">
                  <c:v>96.26</c:v>
                </c:pt>
                <c:pt idx="4">
                  <c:v>94.2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85056"/>
        <c:axId val="545385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80.260000000000005</c:v>
                </c:pt>
                <c:pt idx="1">
                  <c:v>81.31</c:v>
                </c:pt>
                <c:pt idx="2">
                  <c:v>81.87</c:v>
                </c:pt>
                <c:pt idx="3">
                  <c:v>93.62</c:v>
                </c:pt>
                <c:pt idx="4">
                  <c:v>97.53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85056"/>
        <c:axId val="545385448"/>
      </c:lineChart>
      <c:dateAx>
        <c:axId val="545385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5385448"/>
        <c:crosses val="autoZero"/>
        <c:auto val="1"/>
        <c:lblOffset val="100"/>
        <c:baseTimeUnit val="years"/>
      </c:dateAx>
      <c:valAx>
        <c:axId val="545385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5385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3.6</c:v>
                </c:pt>
                <c:pt idx="1">
                  <c:v>5.38</c:v>
                </c:pt>
                <c:pt idx="2">
                  <c:v>7.15</c:v>
                </c:pt>
                <c:pt idx="3">
                  <c:v>8.8800000000000008</c:v>
                </c:pt>
                <c:pt idx="4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86624"/>
        <c:axId val="545387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6.61</c:v>
                </c:pt>
                <c:pt idx="1">
                  <c:v>8.3000000000000007</c:v>
                </c:pt>
                <c:pt idx="2">
                  <c:v>10.37</c:v>
                </c:pt>
                <c:pt idx="3">
                  <c:v>10.11</c:v>
                </c:pt>
                <c:pt idx="4">
                  <c:v>20.68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86624"/>
        <c:axId val="545387016"/>
      </c:lineChart>
      <c:dateAx>
        <c:axId val="54538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45387016"/>
        <c:crosses val="autoZero"/>
        <c:auto val="1"/>
        <c:lblOffset val="100"/>
        <c:baseTimeUnit val="years"/>
      </c:dateAx>
      <c:valAx>
        <c:axId val="545387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538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5388192"/>
        <c:axId val="56525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0.08</c:v>
                </c:pt>
                <c:pt idx="4" formatCode="#,##0.00;&quot;△&quot;#,##0.00;&quot;-&quot;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5388192"/>
        <c:axId val="565258576"/>
      </c:lineChart>
      <c:dateAx>
        <c:axId val="545388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5258576"/>
        <c:crosses val="autoZero"/>
        <c:auto val="1"/>
        <c:lblOffset val="100"/>
        <c:baseTimeUnit val="years"/>
      </c:dateAx>
      <c:valAx>
        <c:axId val="56525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45388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629.33000000000004</c:v>
                </c:pt>
                <c:pt idx="1">
                  <c:v>947.68</c:v>
                </c:pt>
                <c:pt idx="2">
                  <c:v>228.9</c:v>
                </c:pt>
                <c:pt idx="3">
                  <c:v>30.86</c:v>
                </c:pt>
                <c:pt idx="4">
                  <c:v>79.64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73392"/>
        <c:axId val="553973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347.42</c:v>
                </c:pt>
                <c:pt idx="1">
                  <c:v>461.69</c:v>
                </c:pt>
                <c:pt idx="2">
                  <c:v>417.55</c:v>
                </c:pt>
                <c:pt idx="3">
                  <c:v>280.08</c:v>
                </c:pt>
                <c:pt idx="4">
                  <c:v>223.09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73392"/>
        <c:axId val="553973784"/>
      </c:lineChart>
      <c:dateAx>
        <c:axId val="55397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73784"/>
        <c:crosses val="autoZero"/>
        <c:auto val="1"/>
        <c:lblOffset val="100"/>
        <c:baseTimeUnit val="years"/>
      </c:dateAx>
      <c:valAx>
        <c:axId val="553973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397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378.06</c:v>
                </c:pt>
                <c:pt idx="1">
                  <c:v>3618.8</c:v>
                </c:pt>
                <c:pt idx="2">
                  <c:v>14794</c:v>
                </c:pt>
                <c:pt idx="3">
                  <c:v>4687.66</c:v>
                </c:pt>
                <c:pt idx="4">
                  <c:v>54.85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74960"/>
        <c:axId val="553975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165.97</c:v>
                </c:pt>
                <c:pt idx="1">
                  <c:v>173.77</c:v>
                </c:pt>
                <c:pt idx="2">
                  <c:v>224.58</c:v>
                </c:pt>
                <c:pt idx="3">
                  <c:v>124.2</c:v>
                </c:pt>
                <c:pt idx="4">
                  <c:v>33.03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74960"/>
        <c:axId val="553975352"/>
      </c:lineChart>
      <c:dateAx>
        <c:axId val="55397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75352"/>
        <c:crosses val="autoZero"/>
        <c:auto val="1"/>
        <c:lblOffset val="100"/>
        <c:baseTimeUnit val="years"/>
      </c:dateAx>
      <c:valAx>
        <c:axId val="553975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397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1072.8699999999999</c:v>
                </c:pt>
                <c:pt idx="1">
                  <c:v>1926.3</c:v>
                </c:pt>
                <c:pt idx="2">
                  <c:v>2800.59</c:v>
                </c:pt>
                <c:pt idx="3">
                  <c:v>596.71</c:v>
                </c:pt>
                <c:pt idx="4">
                  <c:v>240.78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76528"/>
        <c:axId val="553976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76528"/>
        <c:axId val="553976920"/>
      </c:lineChart>
      <c:dateAx>
        <c:axId val="55397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76920"/>
        <c:crosses val="autoZero"/>
        <c:auto val="1"/>
        <c:lblOffset val="100"/>
        <c:baseTimeUnit val="years"/>
      </c:dateAx>
      <c:valAx>
        <c:axId val="553976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3976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23.58</c:v>
                </c:pt>
                <c:pt idx="1">
                  <c:v>24.6</c:v>
                </c:pt>
                <c:pt idx="2">
                  <c:v>28.31</c:v>
                </c:pt>
                <c:pt idx="3">
                  <c:v>26.91</c:v>
                </c:pt>
                <c:pt idx="4">
                  <c:v>25.09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78096"/>
        <c:axId val="553978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78096"/>
        <c:axId val="553978488"/>
      </c:lineChart>
      <c:dateAx>
        <c:axId val="553978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78488"/>
        <c:crosses val="autoZero"/>
        <c:auto val="1"/>
        <c:lblOffset val="100"/>
        <c:baseTimeUnit val="years"/>
      </c:dateAx>
      <c:valAx>
        <c:axId val="553978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3978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668</c:v>
                </c:pt>
                <c:pt idx="1">
                  <c:v>639.70000000000005</c:v>
                </c:pt>
                <c:pt idx="2">
                  <c:v>589.34</c:v>
                </c:pt>
                <c:pt idx="3">
                  <c:v>623.94000000000005</c:v>
                </c:pt>
                <c:pt idx="4">
                  <c:v>673.11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979664"/>
        <c:axId val="553980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979664"/>
        <c:axId val="553980056"/>
      </c:lineChart>
      <c:dateAx>
        <c:axId val="55397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3980056"/>
        <c:crosses val="autoZero"/>
        <c:auto val="1"/>
        <c:lblOffset val="100"/>
        <c:baseTimeUnit val="years"/>
      </c:dateAx>
      <c:valAx>
        <c:axId val="55398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3979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【205.86】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1" zoomScale="75" zoomScaleNormal="75" workbookViewId="0">
      <selection activeCell="B1" sqref="B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佐賀県　有田町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20844</v>
      </c>
      <c r="AM8" s="64"/>
      <c r="AN8" s="64"/>
      <c r="AO8" s="64"/>
      <c r="AP8" s="64"/>
      <c r="AQ8" s="64"/>
      <c r="AR8" s="64"/>
      <c r="AS8" s="64"/>
      <c r="AT8" s="63">
        <f>データ!S6</f>
        <v>65.849999999999994</v>
      </c>
      <c r="AU8" s="63"/>
      <c r="AV8" s="63"/>
      <c r="AW8" s="63"/>
      <c r="AX8" s="63"/>
      <c r="AY8" s="63"/>
      <c r="AZ8" s="63"/>
      <c r="BA8" s="63"/>
      <c r="BB8" s="63">
        <f>データ!T6</f>
        <v>316.54000000000002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59.53</v>
      </c>
      <c r="J10" s="63"/>
      <c r="K10" s="63"/>
      <c r="L10" s="63"/>
      <c r="M10" s="63"/>
      <c r="N10" s="63"/>
      <c r="O10" s="63"/>
      <c r="P10" s="63">
        <f>データ!O6</f>
        <v>2.8</v>
      </c>
      <c r="Q10" s="63"/>
      <c r="R10" s="63"/>
      <c r="S10" s="63"/>
      <c r="T10" s="63"/>
      <c r="U10" s="63"/>
      <c r="V10" s="63"/>
      <c r="W10" s="63">
        <f>データ!P6</f>
        <v>113.5</v>
      </c>
      <c r="X10" s="63"/>
      <c r="Y10" s="63"/>
      <c r="Z10" s="63"/>
      <c r="AA10" s="63"/>
      <c r="AB10" s="63"/>
      <c r="AC10" s="63"/>
      <c r="AD10" s="64">
        <f>データ!Q6</f>
        <v>3456</v>
      </c>
      <c r="AE10" s="64"/>
      <c r="AF10" s="64"/>
      <c r="AG10" s="64"/>
      <c r="AH10" s="64"/>
      <c r="AI10" s="64"/>
      <c r="AJ10" s="64"/>
      <c r="AK10" s="2"/>
      <c r="AL10" s="64">
        <f>データ!U6</f>
        <v>582</v>
      </c>
      <c r="AM10" s="64"/>
      <c r="AN10" s="64"/>
      <c r="AO10" s="64"/>
      <c r="AP10" s="64"/>
      <c r="AQ10" s="64"/>
      <c r="AR10" s="64"/>
      <c r="AS10" s="64"/>
      <c r="AT10" s="63">
        <f>データ!V6</f>
        <v>0.28999999999999998</v>
      </c>
      <c r="AU10" s="63"/>
      <c r="AV10" s="63"/>
      <c r="AW10" s="63"/>
      <c r="AX10" s="63"/>
      <c r="AY10" s="63"/>
      <c r="AZ10" s="63"/>
      <c r="BA10" s="63"/>
      <c r="BB10" s="63">
        <f>データ!W6</f>
        <v>2006.9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414018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佐賀県　有田町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59.53</v>
      </c>
      <c r="O6" s="32">
        <f t="shared" si="3"/>
        <v>2.8</v>
      </c>
      <c r="P6" s="32">
        <f t="shared" si="3"/>
        <v>113.5</v>
      </c>
      <c r="Q6" s="32">
        <f t="shared" si="3"/>
        <v>3456</v>
      </c>
      <c r="R6" s="32">
        <f t="shared" si="3"/>
        <v>20844</v>
      </c>
      <c r="S6" s="32">
        <f t="shared" si="3"/>
        <v>65.849999999999994</v>
      </c>
      <c r="T6" s="32">
        <f t="shared" si="3"/>
        <v>316.54000000000002</v>
      </c>
      <c r="U6" s="32">
        <f t="shared" si="3"/>
        <v>582</v>
      </c>
      <c r="V6" s="32">
        <f t="shared" si="3"/>
        <v>0.28999999999999998</v>
      </c>
      <c r="W6" s="32">
        <f t="shared" si="3"/>
        <v>2006.9</v>
      </c>
      <c r="X6" s="33">
        <f>IF(X7="",NA(),X7)</f>
        <v>67.099999999999994</v>
      </c>
      <c r="Y6" s="33">
        <f t="shared" ref="Y6:AG6" si="4">IF(Y7="",NA(),Y7)</f>
        <v>63.43</v>
      </c>
      <c r="Z6" s="33">
        <f t="shared" si="4"/>
        <v>72.06</v>
      </c>
      <c r="AA6" s="33">
        <f t="shared" si="4"/>
        <v>96.26</v>
      </c>
      <c r="AB6" s="33">
        <f t="shared" si="4"/>
        <v>94.2</v>
      </c>
      <c r="AC6" s="33">
        <f t="shared" si="4"/>
        <v>80.260000000000005</v>
      </c>
      <c r="AD6" s="33">
        <f t="shared" si="4"/>
        <v>81.31</v>
      </c>
      <c r="AE6" s="33">
        <f t="shared" si="4"/>
        <v>81.87</v>
      </c>
      <c r="AF6" s="33">
        <f t="shared" si="4"/>
        <v>93.62</v>
      </c>
      <c r="AG6" s="33">
        <f t="shared" si="4"/>
        <v>97.53</v>
      </c>
      <c r="AH6" s="32" t="str">
        <f>IF(AH7="","",IF(AH7="-","【-】","【"&amp;SUBSTITUTE(TEXT(AH7,"#,##0.00"),"-","△")&amp;"】"))</f>
        <v>【98.75】</v>
      </c>
      <c r="AI6" s="33">
        <f>IF(AI7="",NA(),AI7)</f>
        <v>629.33000000000004</v>
      </c>
      <c r="AJ6" s="33">
        <f t="shared" ref="AJ6:AR6" si="5">IF(AJ7="",NA(),AJ7)</f>
        <v>947.68</v>
      </c>
      <c r="AK6" s="33">
        <f t="shared" si="5"/>
        <v>228.9</v>
      </c>
      <c r="AL6" s="33">
        <f t="shared" si="5"/>
        <v>30.86</v>
      </c>
      <c r="AM6" s="33">
        <f t="shared" si="5"/>
        <v>79.64</v>
      </c>
      <c r="AN6" s="33">
        <f t="shared" si="5"/>
        <v>347.42</v>
      </c>
      <c r="AO6" s="33">
        <f t="shared" si="5"/>
        <v>461.69</v>
      </c>
      <c r="AP6" s="33">
        <f t="shared" si="5"/>
        <v>417.55</v>
      </c>
      <c r="AQ6" s="33">
        <f t="shared" si="5"/>
        <v>280.08</v>
      </c>
      <c r="AR6" s="33">
        <f t="shared" si="5"/>
        <v>223.09</v>
      </c>
      <c r="AS6" s="32" t="str">
        <f>IF(AS7="","",IF(AS7="-","【-】","【"&amp;SUBSTITUTE(TEXT(AS7,"#,##0.00"),"-","△")&amp;"】"))</f>
        <v>【205.86】</v>
      </c>
      <c r="AT6" s="33">
        <f>IF(AT7="",NA(),AT7)</f>
        <v>378.06</v>
      </c>
      <c r="AU6" s="33">
        <f t="shared" ref="AU6:BC6" si="6">IF(AU7="",NA(),AU7)</f>
        <v>3618.8</v>
      </c>
      <c r="AV6" s="33">
        <f t="shared" si="6"/>
        <v>14794</v>
      </c>
      <c r="AW6" s="33">
        <f t="shared" si="6"/>
        <v>4687.66</v>
      </c>
      <c r="AX6" s="33">
        <f t="shared" si="6"/>
        <v>54.85</v>
      </c>
      <c r="AY6" s="33">
        <f t="shared" si="6"/>
        <v>165.97</v>
      </c>
      <c r="AZ6" s="33">
        <f t="shared" si="6"/>
        <v>173.77</v>
      </c>
      <c r="BA6" s="33">
        <f t="shared" si="6"/>
        <v>224.58</v>
      </c>
      <c r="BB6" s="33">
        <f t="shared" si="6"/>
        <v>124.2</v>
      </c>
      <c r="BC6" s="33">
        <f t="shared" si="6"/>
        <v>33.03</v>
      </c>
      <c r="BD6" s="32" t="str">
        <f>IF(BD7="","",IF(BD7="-","【-】","【"&amp;SUBSTITUTE(TEXT(BD7,"#,##0.00"),"-","△")&amp;"】"))</f>
        <v>【34.63】</v>
      </c>
      <c r="BE6" s="33">
        <f>IF(BE7="",NA(),BE7)</f>
        <v>1072.8699999999999</v>
      </c>
      <c r="BF6" s="33">
        <f t="shared" ref="BF6:BN6" si="7">IF(BF7="",NA(),BF7)</f>
        <v>1926.3</v>
      </c>
      <c r="BG6" s="33">
        <f t="shared" si="7"/>
        <v>2800.59</v>
      </c>
      <c r="BH6" s="33">
        <f t="shared" si="7"/>
        <v>596.71</v>
      </c>
      <c r="BI6" s="33">
        <f t="shared" si="7"/>
        <v>240.78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23.58</v>
      </c>
      <c r="BQ6" s="33">
        <f t="shared" ref="BQ6:BY6" si="8">IF(BQ7="",NA(),BQ7)</f>
        <v>24.6</v>
      </c>
      <c r="BR6" s="33">
        <f t="shared" si="8"/>
        <v>28.31</v>
      </c>
      <c r="BS6" s="33">
        <f t="shared" si="8"/>
        <v>26.91</v>
      </c>
      <c r="BT6" s="33">
        <f t="shared" si="8"/>
        <v>25.09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668</v>
      </c>
      <c r="CB6" s="33">
        <f t="shared" ref="CB6:CJ6" si="9">IF(CB7="",NA(),CB7)</f>
        <v>639.70000000000005</v>
      </c>
      <c r="CC6" s="33">
        <f t="shared" si="9"/>
        <v>589.34</v>
      </c>
      <c r="CD6" s="33">
        <f t="shared" si="9"/>
        <v>623.94000000000005</v>
      </c>
      <c r="CE6" s="33">
        <f t="shared" si="9"/>
        <v>673.11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38.700000000000003</v>
      </c>
      <c r="CM6" s="33">
        <f t="shared" ref="CM6:CU6" si="10">IF(CM7="",NA(),CM7)</f>
        <v>38.700000000000003</v>
      </c>
      <c r="CN6" s="33">
        <f t="shared" si="10"/>
        <v>39.130000000000003</v>
      </c>
      <c r="CO6" s="33">
        <f t="shared" si="10"/>
        <v>38.700000000000003</v>
      </c>
      <c r="CP6" s="33">
        <f t="shared" si="10"/>
        <v>36.520000000000003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73.510000000000005</v>
      </c>
      <c r="CX6" s="33">
        <f t="shared" ref="CX6:DF6" si="11">IF(CX7="",NA(),CX7)</f>
        <v>73.91</v>
      </c>
      <c r="CY6" s="33">
        <f t="shared" si="11"/>
        <v>74.8</v>
      </c>
      <c r="CZ6" s="33">
        <f t="shared" si="11"/>
        <v>77.42</v>
      </c>
      <c r="DA6" s="33">
        <f t="shared" si="11"/>
        <v>80.930000000000007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3">
        <f>IF(DH7="",NA(),DH7)</f>
        <v>3.6</v>
      </c>
      <c r="DI6" s="33">
        <f t="shared" ref="DI6:DQ6" si="12">IF(DI7="",NA(),DI7)</f>
        <v>5.38</v>
      </c>
      <c r="DJ6" s="33">
        <f t="shared" si="12"/>
        <v>7.15</v>
      </c>
      <c r="DK6" s="33">
        <f t="shared" si="12"/>
        <v>8.8800000000000008</v>
      </c>
      <c r="DL6" s="33">
        <f t="shared" si="12"/>
        <v>23</v>
      </c>
      <c r="DM6" s="33">
        <f t="shared" si="12"/>
        <v>6.61</v>
      </c>
      <c r="DN6" s="33">
        <f t="shared" si="12"/>
        <v>8.3000000000000007</v>
      </c>
      <c r="DO6" s="33">
        <f t="shared" si="12"/>
        <v>10.37</v>
      </c>
      <c r="DP6" s="33">
        <f t="shared" si="12"/>
        <v>10.11</v>
      </c>
      <c r="DQ6" s="33">
        <f t="shared" si="12"/>
        <v>20.68</v>
      </c>
      <c r="DR6" s="32" t="str">
        <f>IF(DR7="","",IF(DR7="-","【-】","【"&amp;SUBSTITUTE(TEXT(DR7,"#,##0.00"),"-","△")&amp;"】"))</f>
        <v>【20.45】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3">
        <f t="shared" si="13"/>
        <v>0.08</v>
      </c>
      <c r="EB6" s="33">
        <f t="shared" si="13"/>
        <v>0.08</v>
      </c>
      <c r="EC6" s="32" t="str">
        <f>IF(EC7="","",IF(EC7="-","【-】","【"&amp;SUBSTITUTE(TEXT(EC7,"#,##0.00"),"-","△")&amp;"】"))</f>
        <v>【0.07】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2014</v>
      </c>
      <c r="C7" s="35">
        <v>414018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59.53</v>
      </c>
      <c r="O7" s="36">
        <v>2.8</v>
      </c>
      <c r="P7" s="36">
        <v>113.5</v>
      </c>
      <c r="Q7" s="36">
        <v>3456</v>
      </c>
      <c r="R7" s="36">
        <v>20844</v>
      </c>
      <c r="S7" s="36">
        <v>65.849999999999994</v>
      </c>
      <c r="T7" s="36">
        <v>316.54000000000002</v>
      </c>
      <c r="U7" s="36">
        <v>582</v>
      </c>
      <c r="V7" s="36">
        <v>0.28999999999999998</v>
      </c>
      <c r="W7" s="36">
        <v>2006.9</v>
      </c>
      <c r="X7" s="36">
        <v>67.099999999999994</v>
      </c>
      <c r="Y7" s="36">
        <v>63.43</v>
      </c>
      <c r="Z7" s="36">
        <v>72.06</v>
      </c>
      <c r="AA7" s="36">
        <v>96.26</v>
      </c>
      <c r="AB7" s="36">
        <v>94.2</v>
      </c>
      <c r="AC7" s="36">
        <v>80.260000000000005</v>
      </c>
      <c r="AD7" s="36">
        <v>81.31</v>
      </c>
      <c r="AE7" s="36">
        <v>81.87</v>
      </c>
      <c r="AF7" s="36">
        <v>93.62</v>
      </c>
      <c r="AG7" s="36">
        <v>97.53</v>
      </c>
      <c r="AH7" s="36">
        <v>98.75</v>
      </c>
      <c r="AI7" s="36">
        <v>629.33000000000004</v>
      </c>
      <c r="AJ7" s="36">
        <v>947.68</v>
      </c>
      <c r="AK7" s="36">
        <v>228.9</v>
      </c>
      <c r="AL7" s="36">
        <v>30.86</v>
      </c>
      <c r="AM7" s="36">
        <v>79.64</v>
      </c>
      <c r="AN7" s="36">
        <v>347.42</v>
      </c>
      <c r="AO7" s="36">
        <v>461.69</v>
      </c>
      <c r="AP7" s="36">
        <v>417.55</v>
      </c>
      <c r="AQ7" s="36">
        <v>280.08</v>
      </c>
      <c r="AR7" s="36">
        <v>223.09</v>
      </c>
      <c r="AS7" s="36">
        <v>205.86</v>
      </c>
      <c r="AT7" s="36">
        <v>378.06</v>
      </c>
      <c r="AU7" s="36">
        <v>3618.8</v>
      </c>
      <c r="AV7" s="36">
        <v>14794</v>
      </c>
      <c r="AW7" s="36">
        <v>4687.66</v>
      </c>
      <c r="AX7" s="36">
        <v>54.85</v>
      </c>
      <c r="AY7" s="36">
        <v>165.97</v>
      </c>
      <c r="AZ7" s="36">
        <v>173.77</v>
      </c>
      <c r="BA7" s="36">
        <v>224.58</v>
      </c>
      <c r="BB7" s="36">
        <v>124.2</v>
      </c>
      <c r="BC7" s="36">
        <v>33.03</v>
      </c>
      <c r="BD7" s="36">
        <v>34.630000000000003</v>
      </c>
      <c r="BE7" s="36">
        <v>1072.8699999999999</v>
      </c>
      <c r="BF7" s="36">
        <v>1926.3</v>
      </c>
      <c r="BG7" s="36">
        <v>2800.59</v>
      </c>
      <c r="BH7" s="36">
        <v>596.71</v>
      </c>
      <c r="BI7" s="36">
        <v>240.78</v>
      </c>
      <c r="BJ7" s="36">
        <v>1316.7</v>
      </c>
      <c r="BK7" s="36">
        <v>1224.75</v>
      </c>
      <c r="BL7" s="36">
        <v>1144.05</v>
      </c>
      <c r="BM7" s="36">
        <v>1126.77</v>
      </c>
      <c r="BN7" s="36">
        <v>1044.8</v>
      </c>
      <c r="BO7" s="36">
        <v>992.47</v>
      </c>
      <c r="BP7" s="36">
        <v>23.58</v>
      </c>
      <c r="BQ7" s="36">
        <v>24.6</v>
      </c>
      <c r="BR7" s="36">
        <v>28.31</v>
      </c>
      <c r="BS7" s="36">
        <v>26.91</v>
      </c>
      <c r="BT7" s="36">
        <v>25.09</v>
      </c>
      <c r="BU7" s="36">
        <v>43.24</v>
      </c>
      <c r="BV7" s="36">
        <v>42.13</v>
      </c>
      <c r="BW7" s="36">
        <v>42.48</v>
      </c>
      <c r="BX7" s="36">
        <v>50.9</v>
      </c>
      <c r="BY7" s="36">
        <v>50.82</v>
      </c>
      <c r="BZ7" s="36">
        <v>51.49</v>
      </c>
      <c r="CA7" s="36">
        <v>668</v>
      </c>
      <c r="CB7" s="36">
        <v>639.70000000000005</v>
      </c>
      <c r="CC7" s="36">
        <v>589.34</v>
      </c>
      <c r="CD7" s="36">
        <v>623.94000000000005</v>
      </c>
      <c r="CE7" s="36">
        <v>673.11</v>
      </c>
      <c r="CF7" s="36">
        <v>338.76</v>
      </c>
      <c r="CG7" s="36">
        <v>348.41</v>
      </c>
      <c r="CH7" s="36">
        <v>343.8</v>
      </c>
      <c r="CI7" s="36">
        <v>293.27</v>
      </c>
      <c r="CJ7" s="36">
        <v>300.52</v>
      </c>
      <c r="CK7" s="36">
        <v>295.10000000000002</v>
      </c>
      <c r="CL7" s="36">
        <v>38.700000000000003</v>
      </c>
      <c r="CM7" s="36">
        <v>38.700000000000003</v>
      </c>
      <c r="CN7" s="36">
        <v>39.130000000000003</v>
      </c>
      <c r="CO7" s="36">
        <v>38.700000000000003</v>
      </c>
      <c r="CP7" s="36">
        <v>36.520000000000003</v>
      </c>
      <c r="CQ7" s="36">
        <v>44.65</v>
      </c>
      <c r="CR7" s="36">
        <v>46.85</v>
      </c>
      <c r="CS7" s="36">
        <v>46.06</v>
      </c>
      <c r="CT7" s="36">
        <v>53.78</v>
      </c>
      <c r="CU7" s="36">
        <v>53.24</v>
      </c>
      <c r="CV7" s="36">
        <v>53.32</v>
      </c>
      <c r="CW7" s="36">
        <v>73.510000000000005</v>
      </c>
      <c r="CX7" s="36">
        <v>73.91</v>
      </c>
      <c r="CY7" s="36">
        <v>74.8</v>
      </c>
      <c r="CZ7" s="36">
        <v>77.42</v>
      </c>
      <c r="DA7" s="36">
        <v>80.930000000000007</v>
      </c>
      <c r="DB7" s="36">
        <v>73.599999999999994</v>
      </c>
      <c r="DC7" s="36">
        <v>73.78</v>
      </c>
      <c r="DD7" s="36">
        <v>72.989999999999995</v>
      </c>
      <c r="DE7" s="36">
        <v>84.06</v>
      </c>
      <c r="DF7" s="36">
        <v>84.07</v>
      </c>
      <c r="DG7" s="36">
        <v>83.79</v>
      </c>
      <c r="DH7" s="36">
        <v>3.6</v>
      </c>
      <c r="DI7" s="36">
        <v>5.38</v>
      </c>
      <c r="DJ7" s="36">
        <v>7.15</v>
      </c>
      <c r="DK7" s="36">
        <v>8.8800000000000008</v>
      </c>
      <c r="DL7" s="36">
        <v>23</v>
      </c>
      <c r="DM7" s="36">
        <v>6.61</v>
      </c>
      <c r="DN7" s="36">
        <v>8.3000000000000007</v>
      </c>
      <c r="DO7" s="36">
        <v>10.37</v>
      </c>
      <c r="DP7" s="36">
        <v>10.11</v>
      </c>
      <c r="DQ7" s="36">
        <v>20.68</v>
      </c>
      <c r="DR7" s="36">
        <v>20.45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0.08</v>
      </c>
      <c r="EB7" s="36">
        <v>0.08</v>
      </c>
      <c r="EC7" s="36">
        <v>7.0000000000000007E-2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0.03</v>
      </c>
      <c r="EM7" s="36">
        <v>0.02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讃井 渉</cp:lastModifiedBy>
  <dcterms:created xsi:type="dcterms:W3CDTF">2016-02-03T07:49:32Z</dcterms:created>
  <dcterms:modified xsi:type="dcterms:W3CDTF">2017-02-22T01:42:07Z</dcterms:modified>
  <cp:category/>
</cp:coreProperties>
</file>