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財政課\00   個人フォルダ\讃井渉\電算関係\HP更新用\上下水道課\H26経営比較分析表\"/>
    </mc:Choice>
  </mc:AlternateContent>
  <workbookProtection workbookPassword="B501" lockStructure="1"/>
  <bookViews>
    <workbookView xWindow="14505" yWindow="-15" windowWidth="14310" windowHeight="1374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D10" i="4"/>
  <c r="W10" i="4"/>
  <c r="P10" i="4"/>
  <c r="B10" i="4"/>
  <c r="BB8" i="4"/>
  <c r="AT8" i="4"/>
  <c r="W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<sst xmlns="http://schemas.openxmlformats.org/spreadsheetml/2006/main" count="242" uniqueCount="110">
  <si>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</si>
  <si>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</si>
  <si>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</si>
  <si>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</si>
  <si>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</si>
  <si>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</si>
  <si>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</si>
  <si>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</si>
  <si>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</si>
  <si>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</si>
  <si>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</si>
  <si>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</si>
  <si>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</si>
  <si>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</si>
  <si>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</si>
  <si>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</si>
  <si>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</si>
  <si>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</si>
  <si>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</si>
  <si>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</si>
  <si>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</si>
  <si>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</si>
  <si>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</si>
  <si>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</si>
  <si>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</si>
  <si>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</si>
  <si>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</si>
  <si>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</si>
  <si>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</si>
  <si>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</si>
  <si>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</si>
  <si>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</si>
  <si>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</si>
  <si>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</si>
  <si>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</si>
  <si>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</si>
  <si>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</si>
  <si>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</si>
  <si>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</si>
  <si>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</si>
  <si>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</si>
  <si>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</si>
  <si>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</si>
  <si>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</si>
  <si>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</si>
  <si>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</si>
  <si>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</si>
  <si>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</si>
  <si>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</si>
  <si>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</si>
  <si>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</si>
  <si>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</si>
  <si>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</si>
  <si>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</si>
  <si>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</si>
  <si>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</si>
  <si>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</si>
  <si>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</si>
  <si>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</si>
  <si>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</si>
  <si>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</si>
  <si>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</si>
  <si>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</si>
  <si>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</si>
  <si>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</si>
  <si>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</si>
  <si>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</si>
  <si>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</si>
  <si>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</si>
  <si>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</si>
  <si>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</si>
  <si>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</si>
  <si>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</si>
  <si>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</si>
  <si>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</si>
  <si>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</si>
  <si>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</si>
  <si>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</si>
  <si>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</si>
  <si>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</si>
  <si>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</si>
  <si>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</si>
  <si>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</si>
  <si>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</si>
  <si>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</si>
  <si>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</si>
  <si>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</si>
  <si>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</si>
  <si>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</si>
  <si>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</si>
  <si>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</si>
  <si>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</si>
  <si>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</si>
  <si>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</si>
  <si>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</si>
  <si>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</si>
  <si>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</si>
  <si>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</si>
  <si>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</si>
  <si>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</si>
  <si>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</si>
  <si>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</si>
  <si>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</si>
  <si>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</si>
  <si>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</si>
  <si>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</si>
  <si>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</si>
  <si>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経常収支比率は100％前後で推移しているため、累積欠損金は生じていない。
　しかし、経常費用を料金収入だけでは賄えず、その不足分を一般会計からの繰入により賄っているため、経費回収率は100％を下回っている。
　また、平成26年度の公営企業会計基準の見直しに伴う減価償却費の増加により、汚水処理原価が増大している。
　当町の特定地域生活排水処理事業は、接続申請をもって対象区域に組入れているため、経常収支比率を基に、今後の更新費用等を考慮した料金単価の設定について継続的な検討を要する。</t>
    <rPh sb="24" eb="26">
      <t>ルイセキ</t>
    </rPh>
    <rPh sb="26" eb="29">
      <t>ケッソンキン</t>
    </rPh>
    <rPh sb="30" eb="31">
      <t>ショウ</t>
    </rPh>
    <rPh sb="43" eb="45">
      <t>ケイジョウ</t>
    </rPh>
    <rPh sb="45" eb="47">
      <t>ヒヨウ</t>
    </rPh>
    <rPh sb="56" eb="57">
      <t>マカナ</t>
    </rPh>
    <rPh sb="86" eb="88">
      <t>ケイヒ</t>
    </rPh>
    <rPh sb="88" eb="91">
      <t>カイシュウリツ</t>
    </rPh>
    <rPh sb="97" eb="99">
      <t>シタマワ</t>
    </rPh>
    <rPh sb="109" eb="111">
      <t>ヘイセイ</t>
    </rPh>
    <rPh sb="113" eb="115">
      <t>ネンド</t>
    </rPh>
    <rPh sb="116" eb="118">
      <t>コウエイ</t>
    </rPh>
    <rPh sb="118" eb="120">
      <t>キギョウ</t>
    </rPh>
    <rPh sb="120" eb="122">
      <t>カイケイ</t>
    </rPh>
    <rPh sb="122" eb="124">
      <t>キジュン</t>
    </rPh>
    <rPh sb="125" eb="127">
      <t>ミナオ</t>
    </rPh>
    <rPh sb="159" eb="161">
      <t>トウチョウ</t>
    </rPh>
    <rPh sb="208" eb="210">
      <t>コンゴ</t>
    </rPh>
    <rPh sb="211" eb="213">
      <t>コウシン</t>
    </rPh>
    <rPh sb="213" eb="215">
      <t>ヒヨウ</t>
    </rPh>
    <rPh sb="215" eb="216">
      <t>ナド</t>
    </rPh>
    <rPh sb="217" eb="219">
      <t>コウリョ</t>
    </rPh>
    <rPh sb="226" eb="228">
      <t>セッテイ</t>
    </rPh>
    <phoneticPr fontId="4"/>
  </si>
  <si>
    <t>　有形固定資産減価償却率は、平均値を上回っており、また、平成26年度の公営企業会計基準の見直しに伴い、単年度の減価償却費が増加している。
　耐用年数を超えた施設はなく、更新時期を迎えたものはないが、家屋の増設に伴う浄化槽入替工事により除却された浄化槽や寄付によって管理を行っている浄化槽の増加による影響も考慮していく必要がある。</t>
    <rPh sb="1" eb="3">
      <t>ユウケイ</t>
    </rPh>
    <rPh sb="3" eb="7">
      <t>コテイシサン</t>
    </rPh>
    <rPh sb="7" eb="9">
      <t>ゲンカ</t>
    </rPh>
    <rPh sb="28" eb="30">
      <t>ヘイセイ</t>
    </rPh>
    <rPh sb="32" eb="34">
      <t>ネンド</t>
    </rPh>
    <rPh sb="35" eb="37">
      <t>コウエイ</t>
    </rPh>
    <rPh sb="37" eb="39">
      <t>キギョウ</t>
    </rPh>
    <rPh sb="39" eb="41">
      <t>カイケイ</t>
    </rPh>
    <rPh sb="41" eb="43">
      <t>キジュン</t>
    </rPh>
    <rPh sb="44" eb="46">
      <t>ミナオ</t>
    </rPh>
    <rPh sb="75" eb="76">
      <t>コ</t>
    </rPh>
    <rPh sb="89" eb="90">
      <t>ムカ</t>
    </rPh>
    <rPh sb="107" eb="110">
      <t>ジョウカソウ</t>
    </rPh>
    <rPh sb="122" eb="125">
      <t>ジョウカソウ</t>
    </rPh>
    <rPh sb="135" eb="136">
      <t>オコナ</t>
    </rPh>
    <phoneticPr fontId="4"/>
  </si>
  <si>
    <t>　経常収益の多くを一般会計からの繰入に頼っており、使用料単価の改定の検討を要する。しかし、町内において公共下水道、農業集落排水施設と併せ３つの下水道事業を行っており、統一した料金体系にするべきとの議論もある。
　人口減少に伴う使用量の減少による収入減、接続促進による収入増、将来的な更新工事による費用の増が見込まれるため、一般会計からの繰入の削減等を考慮しながら、経営に関する将来的な計画の策定を要する。</t>
    <rPh sb="3" eb="5">
      <t>シュウエキ</t>
    </rPh>
    <rPh sb="16" eb="18">
      <t>クリイレ</t>
    </rPh>
    <rPh sb="61" eb="63">
      <t>ハイスイ</t>
    </rPh>
    <rPh sb="63" eb="65">
      <t>シセツ</t>
    </rPh>
    <rPh sb="71" eb="74">
      <t>ゲスイドウ</t>
    </rPh>
    <rPh sb="98" eb="100">
      <t>ギロン</t>
    </rPh>
    <rPh sb="124" eb="125">
      <t>ゲン</t>
    </rPh>
    <rPh sb="182" eb="184">
      <t>ケイエイ</t>
    </rPh>
    <rPh sb="185" eb="186">
      <t>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</si>
</sst>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9529272"/>
        <c:axId val="4895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89529272"/>
        <c:axId val="489529664"/>
      </c:lineChart>
      <c:dateAx>
        <c:axId val="489529272"/>
        <c:scaling>
          <c:orientation val="minMax"/>
        </c:scaling>
        <c:delete val="1"/>
        <c:axPos val="b"/>
        <c:numFmt formatCode="ge" sourceLinked="1"/>
        <c:majorTickMark val="none"/>
        <c:minorTickMark val="none"/>
        <c:tickLblPos val="none"/>
        <c:crossAx val="489529664"/>
        <c:crosses val="autoZero"/>
        <c:auto val="1"/>
        <c:lblOffset val="100"/>
        <c:baseTimeUnit val="years"/>
      </c:dateAx>
      <c:valAx>
        <c:axId val="4895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5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66.52</c:v>
                </c:pt>
                <c:pt idx="1">
                  <c:v>63.47</c:v>
                </c:pt>
                <c:pt idx="2">
                  <c:v>65.06</c:v>
                </c:pt>
                <c:pt idx="3">
                  <c:v>62.62</c:v>
                </c:pt>
                <c:pt idx="4">
                  <c:v>60.34</c:v>
                </c:pt>
              </c:numCache>
            </c:numRef>
          </c:val>
        </c:ser>
        <c:dLbls>
          <c:showLegendKey val="0"/>
          <c:showVal val="0"/>
          <c:showCatName val="0"/>
          <c:showSerName val="0"/>
          <c:showPercent val="0"/>
          <c:showBubbleSize val="0"/>
        </c:dLbls>
        <c:gapWidth val="150"/>
        <c:axId val="543118504"/>
        <c:axId val="5431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543118504"/>
        <c:axId val="543118896"/>
      </c:lineChart>
      <c:dateAx>
        <c:axId val="543118504"/>
        <c:scaling>
          <c:orientation val="minMax"/>
        </c:scaling>
        <c:delete val="1"/>
        <c:axPos val="b"/>
        <c:numFmt formatCode="ge" sourceLinked="1"/>
        <c:majorTickMark val="none"/>
        <c:minorTickMark val="none"/>
        <c:tickLblPos val="none"/>
        <c:crossAx val="543118896"/>
        <c:crosses val="autoZero"/>
        <c:auto val="1"/>
        <c:lblOffset val="100"/>
        <c:baseTimeUnit val="years"/>
      </c:dateAx>
      <c:valAx>
        <c:axId val="5431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1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43120072"/>
        <c:axId val="54312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543120072"/>
        <c:axId val="543120464"/>
      </c:lineChart>
      <c:dateAx>
        <c:axId val="543120072"/>
        <c:scaling>
          <c:orientation val="minMax"/>
        </c:scaling>
        <c:delete val="1"/>
        <c:axPos val="b"/>
        <c:numFmt formatCode="ge" sourceLinked="1"/>
        <c:majorTickMark val="none"/>
        <c:minorTickMark val="none"/>
        <c:tickLblPos val="none"/>
        <c:crossAx val="543120464"/>
        <c:crosses val="autoZero"/>
        <c:auto val="1"/>
        <c:lblOffset val="100"/>
        <c:baseTimeUnit val="years"/>
      </c:dateAx>
      <c:valAx>
        <c:axId val="54312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1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100.18</c:v>
                </c:pt>
                <c:pt idx="1">
                  <c:v>100.35</c:v>
                </c:pt>
                <c:pt idx="2">
                  <c:v>100.2</c:v>
                </c:pt>
                <c:pt idx="3">
                  <c:v>100.77</c:v>
                </c:pt>
                <c:pt idx="4">
                  <c:v>100.92</c:v>
                </c:pt>
              </c:numCache>
            </c:numRef>
          </c:val>
        </c:ser>
        <c:dLbls>
          <c:showLegendKey val="0"/>
          <c:showVal val="0"/>
          <c:showCatName val="0"/>
          <c:showSerName val="0"/>
          <c:showPercent val="0"/>
          <c:showBubbleSize val="0"/>
        </c:dLbls>
        <c:gapWidth val="150"/>
        <c:axId val="495109880"/>
        <c:axId val="4951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94.37</c:v>
                </c:pt>
                <c:pt idx="1">
                  <c:v>101.13</c:v>
                </c:pt>
                <c:pt idx="2">
                  <c:v>97.09</c:v>
                </c:pt>
                <c:pt idx="3">
                  <c:v>89.7</c:v>
                </c:pt>
                <c:pt idx="4">
                  <c:v>90.66</c:v>
                </c:pt>
              </c:numCache>
            </c:numRef>
          </c:val>
          <c:smooth val="0"/>
        </c:ser>
        <c:dLbls>
          <c:showLegendKey val="0"/>
          <c:showVal val="0"/>
          <c:showCatName val="0"/>
          <c:showSerName val="0"/>
          <c:showPercent val="0"/>
          <c:showBubbleSize val="0"/>
        </c:dLbls>
        <c:marker val="1"/>
        <c:smooth val="0"/>
        <c:axId val="495109880"/>
        <c:axId val="495110272"/>
      </c:lineChart>
      <c:dateAx>
        <c:axId val="495109880"/>
        <c:scaling>
          <c:orientation val="minMax"/>
        </c:scaling>
        <c:delete val="1"/>
        <c:axPos val="b"/>
        <c:numFmt formatCode="ge" sourceLinked="1"/>
        <c:majorTickMark val="none"/>
        <c:minorTickMark val="none"/>
        <c:tickLblPos val="none"/>
        <c:crossAx val="495110272"/>
        <c:crosses val="autoZero"/>
        <c:auto val="1"/>
        <c:lblOffset val="100"/>
        <c:baseTimeUnit val="years"/>
      </c:dateAx>
      <c:valAx>
        <c:axId val="4951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10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5.84</c:v>
                </c:pt>
                <c:pt idx="1">
                  <c:v>6.82</c:v>
                </c:pt>
                <c:pt idx="2">
                  <c:v>8.09</c:v>
                </c:pt>
                <c:pt idx="3">
                  <c:v>9.18</c:v>
                </c:pt>
                <c:pt idx="4">
                  <c:v>23.72</c:v>
                </c:pt>
              </c:numCache>
            </c:numRef>
          </c:val>
        </c:ser>
        <c:dLbls>
          <c:showLegendKey val="0"/>
          <c:showVal val="0"/>
          <c:showCatName val="0"/>
          <c:showSerName val="0"/>
          <c:showPercent val="0"/>
          <c:showBubbleSize val="0"/>
        </c:dLbls>
        <c:gapWidth val="150"/>
        <c:axId val="495111448"/>
        <c:axId val="4951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6.72</c:v>
                </c:pt>
                <c:pt idx="1">
                  <c:v>7.74</c:v>
                </c:pt>
                <c:pt idx="2">
                  <c:v>6.32</c:v>
                </c:pt>
                <c:pt idx="3">
                  <c:v>6.48</c:v>
                </c:pt>
                <c:pt idx="4">
                  <c:v>13.6</c:v>
                </c:pt>
              </c:numCache>
            </c:numRef>
          </c:val>
          <c:smooth val="0"/>
        </c:ser>
        <c:dLbls>
          <c:showLegendKey val="0"/>
          <c:showVal val="0"/>
          <c:showCatName val="0"/>
          <c:showSerName val="0"/>
          <c:showPercent val="0"/>
          <c:showBubbleSize val="0"/>
        </c:dLbls>
        <c:marker val="1"/>
        <c:smooth val="0"/>
        <c:axId val="495111448"/>
        <c:axId val="495111840"/>
      </c:lineChart>
      <c:dateAx>
        <c:axId val="495111448"/>
        <c:scaling>
          <c:orientation val="minMax"/>
        </c:scaling>
        <c:delete val="1"/>
        <c:axPos val="b"/>
        <c:numFmt formatCode="ge" sourceLinked="1"/>
        <c:majorTickMark val="none"/>
        <c:minorTickMark val="none"/>
        <c:tickLblPos val="none"/>
        <c:crossAx val="495111840"/>
        <c:crosses val="autoZero"/>
        <c:auto val="1"/>
        <c:lblOffset val="100"/>
        <c:baseTimeUnit val="years"/>
      </c:dateAx>
      <c:valAx>
        <c:axId val="4951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11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5113016"/>
        <c:axId val="54231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5113016"/>
        <c:axId val="542314608"/>
      </c:lineChart>
      <c:dateAx>
        <c:axId val="495113016"/>
        <c:scaling>
          <c:orientation val="minMax"/>
        </c:scaling>
        <c:delete val="1"/>
        <c:axPos val="b"/>
        <c:numFmt formatCode="ge" sourceLinked="1"/>
        <c:majorTickMark val="none"/>
        <c:minorTickMark val="none"/>
        <c:tickLblPos val="none"/>
        <c:crossAx val="542314608"/>
        <c:crosses val="autoZero"/>
        <c:auto val="1"/>
        <c:lblOffset val="100"/>
        <c:baseTimeUnit val="years"/>
      </c:dateAx>
      <c:valAx>
        <c:axId val="54231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11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2315784"/>
        <c:axId val="54231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123.55</c:v>
                </c:pt>
                <c:pt idx="1">
                  <c:v>121.33</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542315784"/>
        <c:axId val="542316176"/>
      </c:lineChart>
      <c:dateAx>
        <c:axId val="542315784"/>
        <c:scaling>
          <c:orientation val="minMax"/>
        </c:scaling>
        <c:delete val="1"/>
        <c:axPos val="b"/>
        <c:numFmt formatCode="ge" sourceLinked="1"/>
        <c:majorTickMark val="none"/>
        <c:minorTickMark val="none"/>
        <c:tickLblPos val="none"/>
        <c:crossAx val="542316176"/>
        <c:crosses val="autoZero"/>
        <c:auto val="1"/>
        <c:lblOffset val="100"/>
        <c:baseTimeUnit val="years"/>
      </c:dateAx>
      <c:valAx>
        <c:axId val="54231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620.95000000000005</c:v>
                </c:pt>
                <c:pt idx="1">
                  <c:v>487.63</c:v>
                </c:pt>
                <c:pt idx="2">
                  <c:v>775.71</c:v>
                </c:pt>
                <c:pt idx="3">
                  <c:v>1159.0999999999999</c:v>
                </c:pt>
                <c:pt idx="4">
                  <c:v>387.99</c:v>
                </c:pt>
              </c:numCache>
            </c:numRef>
          </c:val>
        </c:ser>
        <c:dLbls>
          <c:showLegendKey val="0"/>
          <c:showVal val="0"/>
          <c:showCatName val="0"/>
          <c:showSerName val="0"/>
          <c:showPercent val="0"/>
          <c:showBubbleSize val="0"/>
        </c:dLbls>
        <c:gapWidth val="150"/>
        <c:axId val="542317352"/>
        <c:axId val="54231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318.07</c:v>
                </c:pt>
                <c:pt idx="1">
                  <c:v>378.53</c:v>
                </c:pt>
                <c:pt idx="2">
                  <c:v>701.64</c:v>
                </c:pt>
                <c:pt idx="3">
                  <c:v>377.59</c:v>
                </c:pt>
                <c:pt idx="4">
                  <c:v>247.48</c:v>
                </c:pt>
              </c:numCache>
            </c:numRef>
          </c:val>
          <c:smooth val="0"/>
        </c:ser>
        <c:dLbls>
          <c:showLegendKey val="0"/>
          <c:showVal val="0"/>
          <c:showCatName val="0"/>
          <c:showSerName val="0"/>
          <c:showPercent val="0"/>
          <c:showBubbleSize val="0"/>
        </c:dLbls>
        <c:marker val="1"/>
        <c:smooth val="0"/>
        <c:axId val="542317352"/>
        <c:axId val="542317744"/>
      </c:lineChart>
      <c:dateAx>
        <c:axId val="542317352"/>
        <c:scaling>
          <c:orientation val="minMax"/>
        </c:scaling>
        <c:delete val="1"/>
        <c:axPos val="b"/>
        <c:numFmt formatCode="ge" sourceLinked="1"/>
        <c:majorTickMark val="none"/>
        <c:minorTickMark val="none"/>
        <c:tickLblPos val="none"/>
        <c:crossAx val="542317744"/>
        <c:crosses val="autoZero"/>
        <c:auto val="1"/>
        <c:lblOffset val="100"/>
        <c:baseTimeUnit val="years"/>
      </c:dateAx>
      <c:valAx>
        <c:axId val="54231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1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2716296"/>
        <c:axId val="54271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542716296"/>
        <c:axId val="542716688"/>
      </c:lineChart>
      <c:dateAx>
        <c:axId val="542716296"/>
        <c:scaling>
          <c:orientation val="minMax"/>
        </c:scaling>
        <c:delete val="1"/>
        <c:axPos val="b"/>
        <c:numFmt formatCode="ge" sourceLinked="1"/>
        <c:majorTickMark val="none"/>
        <c:minorTickMark val="none"/>
        <c:tickLblPos val="none"/>
        <c:crossAx val="542716688"/>
        <c:crosses val="autoZero"/>
        <c:auto val="1"/>
        <c:lblOffset val="100"/>
        <c:baseTimeUnit val="years"/>
      </c:dateAx>
      <c:valAx>
        <c:axId val="54271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1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56.06</c:v>
                </c:pt>
                <c:pt idx="1">
                  <c:v>55.57</c:v>
                </c:pt>
                <c:pt idx="2">
                  <c:v>61.01</c:v>
                </c:pt>
                <c:pt idx="3">
                  <c:v>68.06</c:v>
                </c:pt>
                <c:pt idx="4">
                  <c:v>59.7</c:v>
                </c:pt>
              </c:numCache>
            </c:numRef>
          </c:val>
        </c:ser>
        <c:dLbls>
          <c:showLegendKey val="0"/>
          <c:showVal val="0"/>
          <c:showCatName val="0"/>
          <c:showSerName val="0"/>
          <c:showPercent val="0"/>
          <c:showBubbleSize val="0"/>
        </c:dLbls>
        <c:gapWidth val="150"/>
        <c:axId val="542717864"/>
        <c:axId val="54271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542717864"/>
        <c:axId val="542718256"/>
      </c:lineChart>
      <c:dateAx>
        <c:axId val="542717864"/>
        <c:scaling>
          <c:orientation val="minMax"/>
        </c:scaling>
        <c:delete val="1"/>
        <c:axPos val="b"/>
        <c:numFmt formatCode="ge" sourceLinked="1"/>
        <c:majorTickMark val="none"/>
        <c:minorTickMark val="none"/>
        <c:tickLblPos val="none"/>
        <c:crossAx val="542718256"/>
        <c:crosses val="autoZero"/>
        <c:auto val="1"/>
        <c:lblOffset val="100"/>
        <c:baseTimeUnit val="years"/>
      </c:dateAx>
      <c:valAx>
        <c:axId val="54271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1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274.77</c:v>
                </c:pt>
                <c:pt idx="1">
                  <c:v>277.61</c:v>
                </c:pt>
                <c:pt idx="2">
                  <c:v>266.52999999999997</c:v>
                </c:pt>
                <c:pt idx="3">
                  <c:v>251.85</c:v>
                </c:pt>
                <c:pt idx="4">
                  <c:v>288.31</c:v>
                </c:pt>
              </c:numCache>
            </c:numRef>
          </c:val>
        </c:ser>
        <c:dLbls>
          <c:showLegendKey val="0"/>
          <c:showVal val="0"/>
          <c:showCatName val="0"/>
          <c:showSerName val="0"/>
          <c:showPercent val="0"/>
          <c:showBubbleSize val="0"/>
        </c:dLbls>
        <c:gapWidth val="150"/>
        <c:axId val="542719432"/>
        <c:axId val="5431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542719432"/>
        <c:axId val="543117328"/>
      </c:lineChart>
      <c:dateAx>
        <c:axId val="542719432"/>
        <c:scaling>
          <c:orientation val="minMax"/>
        </c:scaling>
        <c:delete val="1"/>
        <c:axPos val="b"/>
        <c:numFmt formatCode="ge" sourceLinked="1"/>
        <c:majorTickMark val="none"/>
        <c:minorTickMark val="none"/>
        <c:tickLblPos val="none"/>
        <c:crossAx val="543117328"/>
        <c:crosses val="autoZero"/>
        <c:auto val="1"/>
        <c:lblOffset val="100"/>
        <c:baseTimeUnit val="years"/>
      </c:dateAx>
      <c:valAx>
        <c:axId val="5431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有田町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20844</v>
      </c>
      <c r="AM8" s="47"/>
      <c r="AN8" s="47"/>
      <c r="AO8" s="47"/>
      <c r="AP8" s="47"/>
      <c r="AQ8" s="47"/>
      <c r="AR8" s="47"/>
      <c r="AS8" s="47"/>
      <c r="AT8" s="43">
        <f>データ!S6</f>
        <v>65.849999999999994</v>
      </c>
      <c r="AU8" s="43"/>
      <c r="AV8" s="43"/>
      <c r="AW8" s="43"/>
      <c r="AX8" s="43"/>
      <c r="AY8" s="43"/>
      <c r="AZ8" s="43"/>
      <c r="BA8" s="43"/>
      <c r="BB8" s="43">
        <f>データ!T6</f>
        <v>316.54000000000002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46.35</v>
      </c>
      <c r="J10" s="43"/>
      <c r="K10" s="43"/>
      <c r="L10" s="43"/>
      <c r="M10" s="43"/>
      <c r="N10" s="43"/>
      <c r="O10" s="43"/>
      <c r="P10" s="43">
        <f>データ!O6</f>
        <v>17.63</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3667</v>
      </c>
      <c r="AM10" s="47"/>
      <c r="AN10" s="47"/>
      <c r="AO10" s="47"/>
      <c r="AP10" s="47"/>
      <c r="AQ10" s="47"/>
      <c r="AR10" s="47"/>
      <c r="AS10" s="47"/>
      <c r="AT10" s="43">
        <f>データ!V6</f>
        <v>60.71</v>
      </c>
      <c r="AU10" s="43"/>
      <c r="AV10" s="43"/>
      <c r="AW10" s="43"/>
      <c r="AX10" s="43"/>
      <c r="AY10" s="43"/>
      <c r="AZ10" s="43"/>
      <c r="BA10" s="43"/>
      <c r="BB10" s="43">
        <f>データ!W6</f>
        <v>60.4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L1" workbookViewId="0">
      <selection activeCell="CQ8" sqref="CQ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414018</v>
      </c>
      <c r="D6" s="31">
        <f t="shared" si="3"/>
        <v>46</v>
      </c>
      <c r="E6" s="31">
        <f t="shared" si="3"/>
        <v>18</v>
      </c>
      <c r="F6" s="31">
        <f t="shared" si="3"/>
        <v>0</v>
      </c>
      <c r="G6" s="31">
        <f t="shared" si="3"/>
        <v>0</v>
      </c>
      <c r="H6" s="31" t="str">
        <f t="shared" si="3"/>
        <v>佐賀県　有田町</v>
      </c>
      <c r="I6" s="31" t="str">
        <f t="shared" si="3"/>
        <v>法適用</v>
      </c>
      <c r="J6" s="31" t="str">
        <f t="shared" si="3"/>
        <v>下水道事業</v>
      </c>
      <c r="K6" s="31" t="str">
        <f t="shared" si="3"/>
        <v>特定地域生活排水処理</v>
      </c>
      <c r="L6" s="31" t="str">
        <f t="shared" si="3"/>
        <v>K3</v>
      </c>
      <c r="M6" s="32" t="str">
        <f t="shared" si="3"/>
        <v>-</v>
      </c>
      <c r="N6" s="32">
        <f t="shared" si="3"/>
        <v>46.35</v>
      </c>
      <c r="O6" s="32">
        <f t="shared" si="3"/>
        <v>17.63</v>
      </c>
      <c r="P6" s="32">
        <f t="shared" si="3"/>
        <v>100</v>
      </c>
      <c r="Q6" s="32">
        <f t="shared" si="3"/>
        <v>3456</v>
      </c>
      <c r="R6" s="32">
        <f t="shared" si="3"/>
        <v>20844</v>
      </c>
      <c r="S6" s="32">
        <f t="shared" si="3"/>
        <v>65.849999999999994</v>
      </c>
      <c r="T6" s="32">
        <f t="shared" si="3"/>
        <v>316.54000000000002</v>
      </c>
      <c r="U6" s="32">
        <f t="shared" si="3"/>
        <v>3667</v>
      </c>
      <c r="V6" s="32">
        <f t="shared" si="3"/>
        <v>60.71</v>
      </c>
      <c r="W6" s="32">
        <f t="shared" si="3"/>
        <v>60.4</v>
      </c>
      <c r="X6" s="33">
        <f>IF(X7="",NA(),X7)</f>
        <v>100.18</v>
      </c>
      <c r="Y6" s="33">
        <f t="shared" ref="Y6:AG6" si="4">IF(Y7="",NA(),Y7)</f>
        <v>100.35</v>
      </c>
      <c r="Z6" s="33">
        <f t="shared" si="4"/>
        <v>100.2</v>
      </c>
      <c r="AA6" s="33">
        <f t="shared" si="4"/>
        <v>100.77</v>
      </c>
      <c r="AB6" s="33">
        <f t="shared" si="4"/>
        <v>100.92</v>
      </c>
      <c r="AC6" s="33">
        <f t="shared" si="4"/>
        <v>94.37</v>
      </c>
      <c r="AD6" s="33">
        <f t="shared" si="4"/>
        <v>101.13</v>
      </c>
      <c r="AE6" s="33">
        <f t="shared" si="4"/>
        <v>97.09</v>
      </c>
      <c r="AF6" s="33">
        <f t="shared" si="4"/>
        <v>89.7</v>
      </c>
      <c r="AG6" s="33">
        <f t="shared" si="4"/>
        <v>90.66</v>
      </c>
      <c r="AH6" s="32" t="str">
        <f>IF(AH7="","",IF(AH7="-","【-】","【"&amp;SUBSTITUTE(TEXT(AH7,"#,##0.00"),"-","△")&amp;"】"))</f>
        <v>【85.19】</v>
      </c>
      <c r="AI6" s="32">
        <f>IF(AI7="",NA(),AI7)</f>
        <v>0</v>
      </c>
      <c r="AJ6" s="32">
        <f t="shared" ref="AJ6:AR6" si="5">IF(AJ7="",NA(),AJ7)</f>
        <v>0</v>
      </c>
      <c r="AK6" s="32">
        <f t="shared" si="5"/>
        <v>0</v>
      </c>
      <c r="AL6" s="32">
        <f t="shared" si="5"/>
        <v>0</v>
      </c>
      <c r="AM6" s="32">
        <f t="shared" si="5"/>
        <v>0</v>
      </c>
      <c r="AN6" s="33">
        <f t="shared" si="5"/>
        <v>123.55</v>
      </c>
      <c r="AO6" s="33">
        <f t="shared" si="5"/>
        <v>121.33</v>
      </c>
      <c r="AP6" s="33">
        <f t="shared" si="5"/>
        <v>42.06</v>
      </c>
      <c r="AQ6" s="33">
        <f t="shared" si="5"/>
        <v>76.069999999999993</v>
      </c>
      <c r="AR6" s="33">
        <f t="shared" si="5"/>
        <v>91.1</v>
      </c>
      <c r="AS6" s="32" t="str">
        <f>IF(AS7="","",IF(AS7="-","【-】","【"&amp;SUBSTITUTE(TEXT(AS7,"#,##0.00"),"-","△")&amp;"】"))</f>
        <v>【161.25】</v>
      </c>
      <c r="AT6" s="33">
        <f>IF(AT7="",NA(),AT7)</f>
        <v>620.95000000000005</v>
      </c>
      <c r="AU6" s="33">
        <f t="shared" ref="AU6:BC6" si="6">IF(AU7="",NA(),AU7)</f>
        <v>487.63</v>
      </c>
      <c r="AV6" s="33">
        <f t="shared" si="6"/>
        <v>775.71</v>
      </c>
      <c r="AW6" s="33">
        <f t="shared" si="6"/>
        <v>1159.0999999999999</v>
      </c>
      <c r="AX6" s="33">
        <f t="shared" si="6"/>
        <v>387.99</v>
      </c>
      <c r="AY6" s="33">
        <f t="shared" si="6"/>
        <v>318.07</v>
      </c>
      <c r="AZ6" s="33">
        <f t="shared" si="6"/>
        <v>378.53</v>
      </c>
      <c r="BA6" s="33">
        <f t="shared" si="6"/>
        <v>701.64</v>
      </c>
      <c r="BB6" s="33">
        <f t="shared" si="6"/>
        <v>377.59</v>
      </c>
      <c r="BC6" s="33">
        <f t="shared" si="6"/>
        <v>247.48</v>
      </c>
      <c r="BD6" s="32" t="str">
        <f>IF(BD7="","",IF(BD7="-","【-】","【"&amp;SUBSTITUTE(TEXT(BD7,"#,##0.00"),"-","△")&amp;"】"))</f>
        <v>【170.25】</v>
      </c>
      <c r="BE6" s="32">
        <f>IF(BE7="",NA(),BE7)</f>
        <v>0</v>
      </c>
      <c r="BF6" s="32">
        <f t="shared" ref="BF6:BN6" si="7">IF(BF7="",NA(),BF7)</f>
        <v>0</v>
      </c>
      <c r="BG6" s="32">
        <f t="shared" si="7"/>
        <v>0</v>
      </c>
      <c r="BH6" s="32">
        <f t="shared" si="7"/>
        <v>0</v>
      </c>
      <c r="BI6" s="32">
        <f t="shared" si="7"/>
        <v>0</v>
      </c>
      <c r="BJ6" s="33">
        <f t="shared" si="7"/>
        <v>442.18</v>
      </c>
      <c r="BK6" s="33">
        <f t="shared" si="7"/>
        <v>421.01</v>
      </c>
      <c r="BL6" s="33">
        <f t="shared" si="7"/>
        <v>430.64</v>
      </c>
      <c r="BM6" s="33">
        <f t="shared" si="7"/>
        <v>446.63</v>
      </c>
      <c r="BN6" s="33">
        <f t="shared" si="7"/>
        <v>416.91</v>
      </c>
      <c r="BO6" s="32" t="str">
        <f>IF(BO7="","",IF(BO7="-","【-】","【"&amp;SUBSTITUTE(TEXT(BO7,"#,##0.00"),"-","△")&amp;"】"))</f>
        <v>【375.36】</v>
      </c>
      <c r="BP6" s="33">
        <f>IF(BP7="",NA(),BP7)</f>
        <v>56.06</v>
      </c>
      <c r="BQ6" s="33">
        <f t="shared" ref="BQ6:BY6" si="8">IF(BQ7="",NA(),BQ7)</f>
        <v>55.57</v>
      </c>
      <c r="BR6" s="33">
        <f t="shared" si="8"/>
        <v>61.01</v>
      </c>
      <c r="BS6" s="33">
        <f t="shared" si="8"/>
        <v>68.06</v>
      </c>
      <c r="BT6" s="33">
        <f t="shared" si="8"/>
        <v>59.7</v>
      </c>
      <c r="BU6" s="33">
        <f t="shared" si="8"/>
        <v>61.59</v>
      </c>
      <c r="BV6" s="33">
        <f t="shared" si="8"/>
        <v>58.98</v>
      </c>
      <c r="BW6" s="33">
        <f t="shared" si="8"/>
        <v>58.78</v>
      </c>
      <c r="BX6" s="33">
        <f t="shared" si="8"/>
        <v>58.53</v>
      </c>
      <c r="BY6" s="33">
        <f t="shared" si="8"/>
        <v>57.93</v>
      </c>
      <c r="BZ6" s="32" t="str">
        <f>IF(BZ7="","",IF(BZ7="-","【-】","【"&amp;SUBSTITUTE(TEXT(BZ7,"#,##0.00"),"-","△")&amp;"】"))</f>
        <v>【60.44】</v>
      </c>
      <c r="CA6" s="33">
        <f>IF(CA7="",NA(),CA7)</f>
        <v>274.77</v>
      </c>
      <c r="CB6" s="33">
        <f t="shared" ref="CB6:CJ6" si="9">IF(CB7="",NA(),CB7)</f>
        <v>277.61</v>
      </c>
      <c r="CC6" s="33">
        <f t="shared" si="9"/>
        <v>266.52999999999997</v>
      </c>
      <c r="CD6" s="33">
        <f t="shared" si="9"/>
        <v>251.85</v>
      </c>
      <c r="CE6" s="33">
        <f t="shared" si="9"/>
        <v>288.31</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66.52</v>
      </c>
      <c r="CM6" s="33">
        <f t="shared" ref="CM6:CU6" si="10">IF(CM7="",NA(),CM7)</f>
        <v>63.47</v>
      </c>
      <c r="CN6" s="33">
        <f t="shared" si="10"/>
        <v>65.06</v>
      </c>
      <c r="CO6" s="33">
        <f t="shared" si="10"/>
        <v>62.62</v>
      </c>
      <c r="CP6" s="33">
        <f t="shared" si="10"/>
        <v>60.34</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3">
        <f>IF(DH7="",NA(),DH7)</f>
        <v>5.84</v>
      </c>
      <c r="DI6" s="33">
        <f t="shared" ref="DI6:DQ6" si="12">IF(DI7="",NA(),DI7)</f>
        <v>6.82</v>
      </c>
      <c r="DJ6" s="33">
        <f t="shared" si="12"/>
        <v>8.09</v>
      </c>
      <c r="DK6" s="33">
        <f t="shared" si="12"/>
        <v>9.18</v>
      </c>
      <c r="DL6" s="33">
        <f t="shared" si="12"/>
        <v>23.72</v>
      </c>
      <c r="DM6" s="33">
        <f t="shared" si="12"/>
        <v>6.72</v>
      </c>
      <c r="DN6" s="33">
        <f t="shared" si="12"/>
        <v>7.74</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414018</v>
      </c>
      <c r="D7" s="35">
        <v>46</v>
      </c>
      <c r="E7" s="35">
        <v>18</v>
      </c>
      <c r="F7" s="35">
        <v>0</v>
      </c>
      <c r="G7" s="35">
        <v>0</v>
      </c>
      <c r="H7" s="35" t="s">
        <v>96</v>
      </c>
      <c r="I7" s="35" t="s">
        <v>97</v>
      </c>
      <c r="J7" s="35" t="s">
        <v>98</v>
      </c>
      <c r="K7" s="35" t="s">
        <v>99</v>
      </c>
      <c r="L7" s="35" t="s">
        <v>100</v>
      </c>
      <c r="M7" s="36" t="s">
        <v>101</v>
      </c>
      <c r="N7" s="36">
        <v>46.35</v>
      </c>
      <c r="O7" s="36">
        <v>17.63</v>
      </c>
      <c r="P7" s="36">
        <v>100</v>
      </c>
      <c r="Q7" s="36">
        <v>3456</v>
      </c>
      <c r="R7" s="36">
        <v>20844</v>
      </c>
      <c r="S7" s="36">
        <v>65.849999999999994</v>
      </c>
      <c r="T7" s="36">
        <v>316.54000000000002</v>
      </c>
      <c r="U7" s="36">
        <v>3667</v>
      </c>
      <c r="V7" s="36">
        <v>60.71</v>
      </c>
      <c r="W7" s="36">
        <v>60.4</v>
      </c>
      <c r="X7" s="36">
        <v>100.18</v>
      </c>
      <c r="Y7" s="36">
        <v>100.35</v>
      </c>
      <c r="Z7" s="36">
        <v>100.2</v>
      </c>
      <c r="AA7" s="36">
        <v>100.77</v>
      </c>
      <c r="AB7" s="36">
        <v>100.92</v>
      </c>
      <c r="AC7" s="36">
        <v>94.37</v>
      </c>
      <c r="AD7" s="36">
        <v>101.13</v>
      </c>
      <c r="AE7" s="36">
        <v>97.09</v>
      </c>
      <c r="AF7" s="36">
        <v>89.7</v>
      </c>
      <c r="AG7" s="36">
        <v>90.66</v>
      </c>
      <c r="AH7" s="36">
        <v>85.19</v>
      </c>
      <c r="AI7" s="36">
        <v>0</v>
      </c>
      <c r="AJ7" s="36">
        <v>0</v>
      </c>
      <c r="AK7" s="36">
        <v>0</v>
      </c>
      <c r="AL7" s="36">
        <v>0</v>
      </c>
      <c r="AM7" s="36">
        <v>0</v>
      </c>
      <c r="AN7" s="36">
        <v>123.55</v>
      </c>
      <c r="AO7" s="36">
        <v>121.33</v>
      </c>
      <c r="AP7" s="36">
        <v>42.06</v>
      </c>
      <c r="AQ7" s="36">
        <v>76.069999999999993</v>
      </c>
      <c r="AR7" s="36">
        <v>91.1</v>
      </c>
      <c r="AS7" s="36">
        <v>161.25</v>
      </c>
      <c r="AT7" s="36">
        <v>620.95000000000005</v>
      </c>
      <c r="AU7" s="36">
        <v>487.63</v>
      </c>
      <c r="AV7" s="36">
        <v>775.71</v>
      </c>
      <c r="AW7" s="36">
        <v>1159.0999999999999</v>
      </c>
      <c r="AX7" s="36">
        <v>387.99</v>
      </c>
      <c r="AY7" s="36">
        <v>318.07</v>
      </c>
      <c r="AZ7" s="36">
        <v>378.53</v>
      </c>
      <c r="BA7" s="36">
        <v>701.64</v>
      </c>
      <c r="BB7" s="36">
        <v>377.59</v>
      </c>
      <c r="BC7" s="36">
        <v>247.48</v>
      </c>
      <c r="BD7" s="36">
        <v>170.25</v>
      </c>
      <c r="BE7" s="36">
        <v>0</v>
      </c>
      <c r="BF7" s="36">
        <v>0</v>
      </c>
      <c r="BG7" s="36">
        <v>0</v>
      </c>
      <c r="BH7" s="36">
        <v>0</v>
      </c>
      <c r="BI7" s="36">
        <v>0</v>
      </c>
      <c r="BJ7" s="36">
        <v>442.18</v>
      </c>
      <c r="BK7" s="36">
        <v>421.01</v>
      </c>
      <c r="BL7" s="36">
        <v>430.64</v>
      </c>
      <c r="BM7" s="36">
        <v>446.63</v>
      </c>
      <c r="BN7" s="36">
        <v>416.91</v>
      </c>
      <c r="BO7" s="36">
        <v>375.36</v>
      </c>
      <c r="BP7" s="36">
        <v>56.06</v>
      </c>
      <c r="BQ7" s="36">
        <v>55.57</v>
      </c>
      <c r="BR7" s="36">
        <v>61.01</v>
      </c>
      <c r="BS7" s="36">
        <v>68.06</v>
      </c>
      <c r="BT7" s="36">
        <v>59.7</v>
      </c>
      <c r="BU7" s="36">
        <v>61.59</v>
      </c>
      <c r="BV7" s="36">
        <v>58.98</v>
      </c>
      <c r="BW7" s="36">
        <v>58.78</v>
      </c>
      <c r="BX7" s="36">
        <v>58.53</v>
      </c>
      <c r="BY7" s="36">
        <v>57.93</v>
      </c>
      <c r="BZ7" s="36">
        <v>60.44</v>
      </c>
      <c r="CA7" s="36">
        <v>274.77</v>
      </c>
      <c r="CB7" s="36">
        <v>277.61</v>
      </c>
      <c r="CC7" s="36">
        <v>266.52999999999997</v>
      </c>
      <c r="CD7" s="36">
        <v>251.85</v>
      </c>
      <c r="CE7" s="36">
        <v>288.31</v>
      </c>
      <c r="CF7" s="36">
        <v>242.92</v>
      </c>
      <c r="CG7" s="36">
        <v>253.84</v>
      </c>
      <c r="CH7" s="36">
        <v>257.02999999999997</v>
      </c>
      <c r="CI7" s="36">
        <v>266.57</v>
      </c>
      <c r="CJ7" s="36">
        <v>276.93</v>
      </c>
      <c r="CK7" s="36">
        <v>267.61</v>
      </c>
      <c r="CL7" s="36">
        <v>66.52</v>
      </c>
      <c r="CM7" s="36">
        <v>63.47</v>
      </c>
      <c r="CN7" s="36">
        <v>65.06</v>
      </c>
      <c r="CO7" s="36">
        <v>62.62</v>
      </c>
      <c r="CP7" s="36">
        <v>60.34</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v>5.84</v>
      </c>
      <c r="DI7" s="36">
        <v>6.82</v>
      </c>
      <c r="DJ7" s="36">
        <v>8.09</v>
      </c>
      <c r="DK7" s="36">
        <v>9.18</v>
      </c>
      <c r="DL7" s="36">
        <v>23.72</v>
      </c>
      <c r="DM7" s="36">
        <v>6.72</v>
      </c>
      <c r="DN7" s="36">
        <v>7.74</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讃井 渉</cp:lastModifiedBy>
  <dcterms:created xsi:type="dcterms:W3CDTF">2016-02-03T07:50:25Z</dcterms:created>
  <dcterms:modified xsi:type="dcterms:W3CDTF">2017-02-22T01:42:15Z</dcterms:modified>
  <cp:category/>
</cp:coreProperties>
</file>