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財政課\00   個人フォルダ\讃井渉\電算関係\HP更新用\上下水道課\H27経営比較分析表\"/>
    </mc:Choice>
  </mc:AlternateContent>
  <workbookProtection workbookPassword="864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<sst xmlns="http://schemas.openxmlformats.org/spreadsheetml/2006/main" count="220" uniqueCount="110">
  <si>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</si>
  <si>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</si>
  <si>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</si>
  <si>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</si>
  <si>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</si>
  <si>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</si>
  <si>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</si>
  <si>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</si>
  <si>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</si>
  <si>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</si>
  <si>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</si>
  <si>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</si>
  <si>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</si>
  <si>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</si>
  <si>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</si>
  <si>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</si>
  <si>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</si>
  <si>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</si>
  <si>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</si>
  <si>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</si>
  <si>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</si>
  <si>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</si>
  <si>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</si>
  <si>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</si>
  <si>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</si>
  <si>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</si>
  <si>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</si>
  <si>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</si>
  <si>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</si>
  <si>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</si>
  <si>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</si>
  <si>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</si>
  <si>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</si>
  <si>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</si>
  <si>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</si>
  <si>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</si>
  <si>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</si>
  <si>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</si>
  <si>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</si>
  <si>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</si>
  <si>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</si>
  <si>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</si>
  <si>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</si>
  <si>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</si>
  <si>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</si>
  <si>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</si>
  <si>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</si>
  <si>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</si>
  <si>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</si>
  <si>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</si>
  <si>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</si>
  <si>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</si>
  <si>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</si>
  <si>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</si>
  <si>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</si>
  <si>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</si>
  <si>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</si>
  <si>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</si>
  <si>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</si>
  <si>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</si>
  <si>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</si>
  <si>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</si>
  <si>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</si>
  <si>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</si>
  <si>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</si>
  <si>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</si>
  <si>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</si>
  <si>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</si>
  <si>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</si>
  <si>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</si>
  <si>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</si>
  <si>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</si>
  <si>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</si>
  <si>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</si>
  <si>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</si>
  <si>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</si>
  <si>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</si>
  <si>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</si>
  <si>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</si>
  <si>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</si>
  <si>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</si>
  <si>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</si>
  <si>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</si>
  <si>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</si>
  <si>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</si>
  <si>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</si>
  <si>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</si>
  <si>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</si>
  <si>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</si>
  <si>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</si>
  <si>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</si>
  <si>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</si>
  <si>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</si>
  <si>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</si>
  <si>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</si>
  <si>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</si>
  <si>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</si>
  <si>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</si>
  <si>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</si>
  <si>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</si>
  <si>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</si>
  <si>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</si>
  <si>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</si>
  <si>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</si>
  <si>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</si>
  <si>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</si>
  <si>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</si>
  <si>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・料金収入のみで費用を賄うことは厳しく、経費回収率は100％を下回っているが、職員の異動により経費が削減されたため経常収支比率は100％を上回った。
・今後の区域内人口の減少や未接続者の事情等を踏まえると大幅な料金収入増加は見込むことはできない。
・建設改良費に充てた企業債の償還金が流動負債に含まれているため流動比率が100％を下回った。
・平成27年度に事業完了した省エネ事業の効果が出始めているため動力費の削減ができたが、機能強化事業で平成30年度まで建設改良費が発生するため引き続き現金に注視する必要がある。</t>
    <rPh sb="1" eb="3">
      <t>リョウキン</t>
    </rPh>
    <rPh sb="3" eb="5">
      <t>シュウニュウ</t>
    </rPh>
    <rPh sb="8" eb="10">
      <t>ヒヨウ</t>
    </rPh>
    <rPh sb="11" eb="12">
      <t>マカナ</t>
    </rPh>
    <rPh sb="16" eb="17">
      <t>キビ</t>
    </rPh>
    <rPh sb="20" eb="22">
      <t>ケイヒ</t>
    </rPh>
    <rPh sb="22" eb="24">
      <t>カイシュウ</t>
    </rPh>
    <rPh sb="24" eb="25">
      <t>リツ</t>
    </rPh>
    <rPh sb="31" eb="33">
      <t>シタマワ</t>
    </rPh>
    <rPh sb="39" eb="41">
      <t>ショクイン</t>
    </rPh>
    <rPh sb="42" eb="44">
      <t>イドウ</t>
    </rPh>
    <rPh sb="47" eb="49">
      <t>ケイヒ</t>
    </rPh>
    <rPh sb="50" eb="52">
      <t>サクゲン</t>
    </rPh>
    <rPh sb="57" eb="59">
      <t>ケイジョウ</t>
    </rPh>
    <rPh sb="59" eb="61">
      <t>シュウシ</t>
    </rPh>
    <rPh sb="61" eb="63">
      <t>ヒリツ</t>
    </rPh>
    <rPh sb="77" eb="79">
      <t>コンゴ</t>
    </rPh>
    <rPh sb="80" eb="83">
      <t>クイキナイ</t>
    </rPh>
    <rPh sb="83" eb="85">
      <t>ジンコウ</t>
    </rPh>
    <rPh sb="86" eb="88">
      <t>ゲンショウ</t>
    </rPh>
    <rPh sb="89" eb="92">
      <t>ミセツゾク</t>
    </rPh>
    <rPh sb="92" eb="93">
      <t>シャ</t>
    </rPh>
    <rPh sb="94" eb="96">
      <t>ジジョウ</t>
    </rPh>
    <rPh sb="96" eb="97">
      <t>トウ</t>
    </rPh>
    <rPh sb="98" eb="99">
      <t>フ</t>
    </rPh>
    <rPh sb="103" eb="105">
      <t>オオハバ</t>
    </rPh>
    <rPh sb="106" eb="108">
      <t>リョウキン</t>
    </rPh>
    <rPh sb="108" eb="110">
      <t>シュウニュウ</t>
    </rPh>
    <rPh sb="110" eb="112">
      <t>ゾウカ</t>
    </rPh>
    <rPh sb="113" eb="115">
      <t>ミコ</t>
    </rPh>
    <rPh sb="127" eb="129">
      <t>ケンセツ</t>
    </rPh>
    <rPh sb="129" eb="131">
      <t>カイリョウ</t>
    </rPh>
    <rPh sb="131" eb="132">
      <t>ヒ</t>
    </rPh>
    <rPh sb="133" eb="134">
      <t>ア</t>
    </rPh>
    <rPh sb="136" eb="138">
      <t>キギョウ</t>
    </rPh>
    <rPh sb="138" eb="139">
      <t>サイ</t>
    </rPh>
    <rPh sb="140" eb="143">
      <t>ショウカンキン</t>
    </rPh>
    <rPh sb="144" eb="146">
      <t>リュウドウ</t>
    </rPh>
    <rPh sb="146" eb="148">
      <t>フサイ</t>
    </rPh>
    <rPh sb="149" eb="150">
      <t>フク</t>
    </rPh>
    <rPh sb="157" eb="159">
      <t>リュウドウ</t>
    </rPh>
    <rPh sb="159" eb="161">
      <t>ヒリツ</t>
    </rPh>
    <rPh sb="167" eb="169">
      <t>シタマワ</t>
    </rPh>
    <rPh sb="175" eb="177">
      <t>ヘイセイ</t>
    </rPh>
    <rPh sb="179" eb="181">
      <t>ネンド</t>
    </rPh>
    <rPh sb="182" eb="184">
      <t>ジギョウ</t>
    </rPh>
    <rPh sb="184" eb="186">
      <t>カンリョウ</t>
    </rPh>
    <rPh sb="188" eb="189">
      <t>ショウ</t>
    </rPh>
    <rPh sb="191" eb="193">
      <t>ジギョウ</t>
    </rPh>
    <rPh sb="194" eb="196">
      <t>コウカ</t>
    </rPh>
    <rPh sb="197" eb="199">
      <t>デハジ</t>
    </rPh>
    <rPh sb="205" eb="207">
      <t>ドウリョク</t>
    </rPh>
    <rPh sb="207" eb="208">
      <t>ヒ</t>
    </rPh>
    <rPh sb="209" eb="211">
      <t>サクゲン</t>
    </rPh>
    <rPh sb="217" eb="219">
      <t>キノウ</t>
    </rPh>
    <rPh sb="219" eb="221">
      <t>キョウカ</t>
    </rPh>
    <rPh sb="221" eb="223">
      <t>ジギョウ</t>
    </rPh>
    <rPh sb="224" eb="226">
      <t>ヘイセイ</t>
    </rPh>
    <rPh sb="228" eb="230">
      <t>ネンド</t>
    </rPh>
    <rPh sb="232" eb="234">
      <t>ケンセツ</t>
    </rPh>
    <rPh sb="234" eb="236">
      <t>カイリョウ</t>
    </rPh>
    <rPh sb="236" eb="237">
      <t>ヒ</t>
    </rPh>
    <rPh sb="238" eb="240">
      <t>ハッセイ</t>
    </rPh>
    <rPh sb="244" eb="245">
      <t>ヒ</t>
    </rPh>
    <rPh sb="246" eb="247">
      <t>ツヅ</t>
    </rPh>
    <rPh sb="248" eb="250">
      <t>ゲンキン</t>
    </rPh>
    <rPh sb="251" eb="253">
      <t>チュウシ</t>
    </rPh>
    <rPh sb="255" eb="257">
      <t>ヒツヨウ</t>
    </rPh>
    <phoneticPr fontId="4"/>
  </si>
  <si>
    <t>・有形固定資産減価償却率は、平均を上回っているが耐用年数を上回った管渠がないため管渠老朽化率計上されていない。
・平成27年度から平成30年度に事業を行うため減価償却が増加していく。</t>
    <rPh sb="1" eb="3">
      <t>ユウケイ</t>
    </rPh>
    <rPh sb="3" eb="5">
      <t>コテイ</t>
    </rPh>
    <rPh sb="5" eb="7">
      <t>シサン</t>
    </rPh>
    <rPh sb="7" eb="9">
      <t>ゲンカ</t>
    </rPh>
    <rPh sb="9" eb="11">
      <t>ショウキャク</t>
    </rPh>
    <rPh sb="11" eb="12">
      <t>リツ</t>
    </rPh>
    <rPh sb="14" eb="16">
      <t>ヘイキン</t>
    </rPh>
    <rPh sb="17" eb="19">
      <t>ウワマワ</t>
    </rPh>
    <rPh sb="24" eb="26">
      <t>タイヨウ</t>
    </rPh>
    <rPh sb="26" eb="28">
      <t>ネンスウ</t>
    </rPh>
    <rPh sb="29" eb="31">
      <t>ウワマワ</t>
    </rPh>
    <rPh sb="33" eb="34">
      <t>カン</t>
    </rPh>
    <rPh sb="34" eb="35">
      <t>キョ</t>
    </rPh>
    <rPh sb="40" eb="41">
      <t>カン</t>
    </rPh>
    <rPh sb="41" eb="42">
      <t>キョ</t>
    </rPh>
    <rPh sb="42" eb="45">
      <t>ロウキュウカ</t>
    </rPh>
    <rPh sb="45" eb="46">
      <t>リツ</t>
    </rPh>
    <rPh sb="46" eb="48">
      <t>ケイジョウ</t>
    </rPh>
    <rPh sb="58" eb="60">
      <t>ヘイセイ</t>
    </rPh>
    <rPh sb="62" eb="64">
      <t>ネンド</t>
    </rPh>
    <rPh sb="66" eb="68">
      <t>ヘイセイ</t>
    </rPh>
    <rPh sb="70" eb="72">
      <t>ネンド</t>
    </rPh>
    <rPh sb="73" eb="75">
      <t>ジギョウ</t>
    </rPh>
    <rPh sb="76" eb="77">
      <t>オコナ</t>
    </rPh>
    <rPh sb="80" eb="82">
      <t>ゲンカ</t>
    </rPh>
    <rPh sb="82" eb="84">
      <t>ショウキャク</t>
    </rPh>
    <rPh sb="85" eb="87">
      <t>ゾウカ</t>
    </rPh>
    <phoneticPr fontId="4"/>
  </si>
  <si>
    <t>　経常収支比率は類似団体より高いが、経費回収率及び汚水処理原価が低く、一般会計からの繰入金に頼る要因となっている。この現状を打開するには、他の下水道事業（公共下水道・特定生活排水）との料金体系の統一を図り、料金の見直しを行うことが急務である。
　今後は経費削減を最大限行い、料金改定による収入確保に努め、累積欠損金を解消できるよう努力する。</t>
    <rPh sb="1" eb="3">
      <t>ケイジョウ</t>
    </rPh>
    <rPh sb="3" eb="5">
      <t>シュウシ</t>
    </rPh>
    <rPh sb="5" eb="7">
      <t>ヒリツ</t>
    </rPh>
    <rPh sb="8" eb="10">
      <t>ルイジ</t>
    </rPh>
    <rPh sb="10" eb="12">
      <t>ダンタイ</t>
    </rPh>
    <rPh sb="14" eb="15">
      <t>タカ</t>
    </rPh>
    <rPh sb="18" eb="20">
      <t>ケイヒ</t>
    </rPh>
    <rPh sb="20" eb="22">
      <t>カイシュウ</t>
    </rPh>
    <rPh sb="22" eb="23">
      <t>リツ</t>
    </rPh>
    <rPh sb="23" eb="24">
      <t>オヨ</t>
    </rPh>
    <rPh sb="25" eb="27">
      <t>オスイ</t>
    </rPh>
    <rPh sb="27" eb="29">
      <t>ショリ</t>
    </rPh>
    <rPh sb="29" eb="31">
      <t>ゲンカ</t>
    </rPh>
    <rPh sb="35" eb="37">
      <t>イッパン</t>
    </rPh>
    <rPh sb="37" eb="39">
      <t>カイケイ</t>
    </rPh>
    <rPh sb="42" eb="44">
      <t>クリイレ</t>
    </rPh>
    <rPh sb="44" eb="45">
      <t>キン</t>
    </rPh>
    <rPh sb="46" eb="47">
      <t>タヨ</t>
    </rPh>
    <rPh sb="48" eb="50">
      <t>ヨウイン</t>
    </rPh>
    <rPh sb="77" eb="79">
      <t>コウキョウ</t>
    </rPh>
    <rPh sb="79" eb="82">
      <t>ゲスイドウ</t>
    </rPh>
    <rPh sb="83" eb="85">
      <t>トクテイ</t>
    </rPh>
    <rPh sb="85" eb="87">
      <t>セイカツ</t>
    </rPh>
    <rPh sb="87" eb="89">
      <t>ハイスイ</t>
    </rPh>
    <rPh sb="92" eb="94">
      <t>リョウキン</t>
    </rPh>
    <rPh sb="94" eb="96">
      <t>タイケイ</t>
    </rPh>
    <rPh sb="97" eb="99">
      <t>トウイツ</t>
    </rPh>
    <rPh sb="100" eb="101">
      <t>ハカ</t>
    </rPh>
    <rPh sb="123" eb="125">
      <t>コンゴ</t>
    </rPh>
    <rPh sb="126" eb="128">
      <t>ケイヒ</t>
    </rPh>
    <rPh sb="128" eb="130">
      <t>サクゲン</t>
    </rPh>
    <rPh sb="131" eb="134">
      <t>サイダイゲン</t>
    </rPh>
    <rPh sb="134" eb="135">
      <t>オコナ</t>
    </rPh>
    <rPh sb="137" eb="139">
      <t>リョウキン</t>
    </rPh>
    <rPh sb="139" eb="141">
      <t>カイテイ</t>
    </rPh>
    <rPh sb="144" eb="146">
      <t>シュウニュウ</t>
    </rPh>
    <rPh sb="146" eb="148">
      <t>カクホ</t>
    </rPh>
    <rPh sb="149" eb="150">
      <t>ツト</t>
    </rPh>
    <rPh sb="152" eb="154">
      <t>ルイセキ</t>
    </rPh>
    <rPh sb="154" eb="157">
      <t>ケッソンキン</t>
    </rPh>
    <rPh sb="158" eb="160">
      <t>カイショウ</t>
    </rPh>
    <rPh sb="165" eb="167">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</si>
</sst>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1604440"/>
        <c:axId val="5316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31604440"/>
        <c:axId val="531604832"/>
      </c:lineChart>
      <c:dateAx>
        <c:axId val="531604440"/>
        <c:scaling>
          <c:orientation val="minMax"/>
        </c:scaling>
        <c:delete val="1"/>
        <c:axPos val="b"/>
        <c:numFmt formatCode="ge" sourceLinked="1"/>
        <c:majorTickMark val="none"/>
        <c:minorTickMark val="none"/>
        <c:tickLblPos val="none"/>
        <c:crossAx val="531604832"/>
        <c:crosses val="autoZero"/>
        <c:auto val="1"/>
        <c:lblOffset val="100"/>
        <c:baseTimeUnit val="years"/>
      </c:dateAx>
      <c:valAx>
        <c:axId val="5316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38.700000000000003</c:v>
                </c:pt>
                <c:pt idx="1">
                  <c:v>39.130000000000003</c:v>
                </c:pt>
                <c:pt idx="2">
                  <c:v>38.700000000000003</c:v>
                </c:pt>
                <c:pt idx="3">
                  <c:v>36.520000000000003</c:v>
                </c:pt>
                <c:pt idx="4">
                  <c:v>40.869999999999997</c:v>
                </c:pt>
              </c:numCache>
            </c:numRef>
          </c:val>
        </c:ser>
        <c:dLbls>
          <c:showLegendKey val="0"/>
          <c:showVal val="0"/>
          <c:showCatName val="0"/>
          <c:showSerName val="0"/>
          <c:showPercent val="0"/>
          <c:showBubbleSize val="0"/>
        </c:dLbls>
        <c:gapWidth val="150"/>
        <c:axId val="532049672"/>
        <c:axId val="5320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532049672"/>
        <c:axId val="532050064"/>
      </c:lineChart>
      <c:dateAx>
        <c:axId val="532049672"/>
        <c:scaling>
          <c:orientation val="minMax"/>
        </c:scaling>
        <c:delete val="1"/>
        <c:axPos val="b"/>
        <c:numFmt formatCode="ge" sourceLinked="1"/>
        <c:majorTickMark val="none"/>
        <c:minorTickMark val="none"/>
        <c:tickLblPos val="none"/>
        <c:crossAx val="532050064"/>
        <c:crosses val="autoZero"/>
        <c:auto val="1"/>
        <c:lblOffset val="100"/>
        <c:baseTimeUnit val="years"/>
      </c:dateAx>
      <c:valAx>
        <c:axId val="5320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73.91</c:v>
                </c:pt>
                <c:pt idx="1">
                  <c:v>74.8</c:v>
                </c:pt>
                <c:pt idx="2">
                  <c:v>77.42</c:v>
                </c:pt>
                <c:pt idx="3">
                  <c:v>80.930000000000007</c:v>
                </c:pt>
                <c:pt idx="4">
                  <c:v>83.28</c:v>
                </c:pt>
              </c:numCache>
            </c:numRef>
          </c:val>
        </c:ser>
        <c:dLbls>
          <c:showLegendKey val="0"/>
          <c:showVal val="0"/>
          <c:showCatName val="0"/>
          <c:showSerName val="0"/>
          <c:showPercent val="0"/>
          <c:showBubbleSize val="0"/>
        </c:dLbls>
        <c:gapWidth val="150"/>
        <c:axId val="532051240"/>
        <c:axId val="53205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532051240"/>
        <c:axId val="532051632"/>
      </c:lineChart>
      <c:dateAx>
        <c:axId val="532051240"/>
        <c:scaling>
          <c:orientation val="minMax"/>
        </c:scaling>
        <c:delete val="1"/>
        <c:axPos val="b"/>
        <c:numFmt formatCode="ge" sourceLinked="1"/>
        <c:majorTickMark val="none"/>
        <c:minorTickMark val="none"/>
        <c:tickLblPos val="none"/>
        <c:crossAx val="532051632"/>
        <c:crosses val="autoZero"/>
        <c:auto val="1"/>
        <c:lblOffset val="100"/>
        <c:baseTimeUnit val="years"/>
      </c:dateAx>
      <c:valAx>
        <c:axId val="5320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63.43</c:v>
                </c:pt>
                <c:pt idx="1">
                  <c:v>72.06</c:v>
                </c:pt>
                <c:pt idx="2">
                  <c:v>96.26</c:v>
                </c:pt>
                <c:pt idx="3">
                  <c:v>94.2</c:v>
                </c:pt>
                <c:pt idx="4">
                  <c:v>106.12</c:v>
                </c:pt>
              </c:numCache>
            </c:numRef>
          </c:val>
        </c:ser>
        <c:dLbls>
          <c:showLegendKey val="0"/>
          <c:showVal val="0"/>
          <c:showCatName val="0"/>
          <c:showSerName val="0"/>
          <c:showPercent val="0"/>
          <c:showBubbleSize val="0"/>
        </c:dLbls>
        <c:gapWidth val="150"/>
        <c:axId val="531497080"/>
        <c:axId val="5314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81.31</c:v>
                </c:pt>
                <c:pt idx="1">
                  <c:v>81.87</c:v>
                </c:pt>
                <c:pt idx="2">
                  <c:v>93.62</c:v>
                </c:pt>
                <c:pt idx="3">
                  <c:v>97.53</c:v>
                </c:pt>
                <c:pt idx="4">
                  <c:v>99.64</c:v>
                </c:pt>
              </c:numCache>
            </c:numRef>
          </c:val>
          <c:smooth val="0"/>
        </c:ser>
        <c:dLbls>
          <c:showLegendKey val="0"/>
          <c:showVal val="0"/>
          <c:showCatName val="0"/>
          <c:showSerName val="0"/>
          <c:showPercent val="0"/>
          <c:showBubbleSize val="0"/>
        </c:dLbls>
        <c:marker val="1"/>
        <c:smooth val="0"/>
        <c:axId val="531497080"/>
        <c:axId val="531497472"/>
      </c:lineChart>
      <c:dateAx>
        <c:axId val="531497080"/>
        <c:scaling>
          <c:orientation val="minMax"/>
        </c:scaling>
        <c:delete val="1"/>
        <c:axPos val="b"/>
        <c:numFmt formatCode="ge" sourceLinked="1"/>
        <c:majorTickMark val="none"/>
        <c:minorTickMark val="none"/>
        <c:tickLblPos val="none"/>
        <c:crossAx val="531497472"/>
        <c:crosses val="autoZero"/>
        <c:auto val="1"/>
        <c:lblOffset val="100"/>
        <c:baseTimeUnit val="years"/>
      </c:dateAx>
      <c:valAx>
        <c:axId val="5314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49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5.38</c:v>
                </c:pt>
                <c:pt idx="1">
                  <c:v>7.15</c:v>
                </c:pt>
                <c:pt idx="2">
                  <c:v>8.8800000000000008</c:v>
                </c:pt>
                <c:pt idx="3">
                  <c:v>23</c:v>
                </c:pt>
                <c:pt idx="4">
                  <c:v>25.88</c:v>
                </c:pt>
              </c:numCache>
            </c:numRef>
          </c:val>
        </c:ser>
        <c:dLbls>
          <c:showLegendKey val="0"/>
          <c:showVal val="0"/>
          <c:showCatName val="0"/>
          <c:showSerName val="0"/>
          <c:showPercent val="0"/>
          <c:showBubbleSize val="0"/>
        </c:dLbls>
        <c:gapWidth val="150"/>
        <c:axId val="531498648"/>
        <c:axId val="5314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8.3000000000000007</c:v>
                </c:pt>
                <c:pt idx="1">
                  <c:v>10.37</c:v>
                </c:pt>
                <c:pt idx="2">
                  <c:v>10.11</c:v>
                </c:pt>
                <c:pt idx="3">
                  <c:v>20.68</c:v>
                </c:pt>
                <c:pt idx="4">
                  <c:v>22.41</c:v>
                </c:pt>
              </c:numCache>
            </c:numRef>
          </c:val>
          <c:smooth val="0"/>
        </c:ser>
        <c:dLbls>
          <c:showLegendKey val="0"/>
          <c:showVal val="0"/>
          <c:showCatName val="0"/>
          <c:showSerName val="0"/>
          <c:showPercent val="0"/>
          <c:showBubbleSize val="0"/>
        </c:dLbls>
        <c:marker val="1"/>
        <c:smooth val="0"/>
        <c:axId val="531498648"/>
        <c:axId val="531499040"/>
      </c:lineChart>
      <c:dateAx>
        <c:axId val="531498648"/>
        <c:scaling>
          <c:orientation val="minMax"/>
        </c:scaling>
        <c:delete val="1"/>
        <c:axPos val="b"/>
        <c:numFmt formatCode="ge" sourceLinked="1"/>
        <c:majorTickMark val="none"/>
        <c:minorTickMark val="none"/>
        <c:tickLblPos val="none"/>
        <c:crossAx val="531499040"/>
        <c:crosses val="autoZero"/>
        <c:auto val="1"/>
        <c:lblOffset val="100"/>
        <c:baseTimeUnit val="years"/>
      </c:dateAx>
      <c:valAx>
        <c:axId val="5314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49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1500216"/>
        <c:axId val="5315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0.08</c:v>
                </c:pt>
                <c:pt idx="3" formatCode="#,##0.00;&quot;△&quot;#,##0.00;&quot;-&quot;">
                  <c:v>0.08</c:v>
                </c:pt>
                <c:pt idx="4">
                  <c:v>0</c:v>
                </c:pt>
              </c:numCache>
            </c:numRef>
          </c:val>
          <c:smooth val="0"/>
        </c:ser>
        <c:dLbls>
          <c:showLegendKey val="0"/>
          <c:showVal val="0"/>
          <c:showCatName val="0"/>
          <c:showSerName val="0"/>
          <c:showPercent val="0"/>
          <c:showBubbleSize val="0"/>
        </c:dLbls>
        <c:marker val="1"/>
        <c:smooth val="0"/>
        <c:axId val="531500216"/>
        <c:axId val="531500608"/>
      </c:lineChart>
      <c:dateAx>
        <c:axId val="531500216"/>
        <c:scaling>
          <c:orientation val="minMax"/>
        </c:scaling>
        <c:delete val="1"/>
        <c:axPos val="b"/>
        <c:numFmt formatCode="ge" sourceLinked="1"/>
        <c:majorTickMark val="none"/>
        <c:minorTickMark val="none"/>
        <c:tickLblPos val="none"/>
        <c:crossAx val="531500608"/>
        <c:crosses val="autoZero"/>
        <c:auto val="1"/>
        <c:lblOffset val="100"/>
        <c:baseTimeUnit val="years"/>
      </c:dateAx>
      <c:valAx>
        <c:axId val="5315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50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947.68</c:v>
                </c:pt>
                <c:pt idx="1">
                  <c:v>228.9</c:v>
                </c:pt>
                <c:pt idx="2">
                  <c:v>30.86</c:v>
                </c:pt>
                <c:pt idx="3">
                  <c:v>79.64</c:v>
                </c:pt>
                <c:pt idx="4">
                  <c:v>5.28</c:v>
                </c:pt>
              </c:numCache>
            </c:numRef>
          </c:val>
        </c:ser>
        <c:dLbls>
          <c:showLegendKey val="0"/>
          <c:showVal val="0"/>
          <c:showCatName val="0"/>
          <c:showSerName val="0"/>
          <c:showPercent val="0"/>
          <c:showBubbleSize val="0"/>
        </c:dLbls>
        <c:gapWidth val="150"/>
        <c:axId val="531906464"/>
        <c:axId val="5319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461.69</c:v>
                </c:pt>
                <c:pt idx="1">
                  <c:v>417.55</c:v>
                </c:pt>
                <c:pt idx="2">
                  <c:v>280.08</c:v>
                </c:pt>
                <c:pt idx="3">
                  <c:v>223.09</c:v>
                </c:pt>
                <c:pt idx="4">
                  <c:v>214.61</c:v>
                </c:pt>
              </c:numCache>
            </c:numRef>
          </c:val>
          <c:smooth val="0"/>
        </c:ser>
        <c:dLbls>
          <c:showLegendKey val="0"/>
          <c:showVal val="0"/>
          <c:showCatName val="0"/>
          <c:showSerName val="0"/>
          <c:showPercent val="0"/>
          <c:showBubbleSize val="0"/>
        </c:dLbls>
        <c:marker val="1"/>
        <c:smooth val="0"/>
        <c:axId val="531906464"/>
        <c:axId val="531906856"/>
      </c:lineChart>
      <c:dateAx>
        <c:axId val="531906464"/>
        <c:scaling>
          <c:orientation val="minMax"/>
        </c:scaling>
        <c:delete val="1"/>
        <c:axPos val="b"/>
        <c:numFmt formatCode="ge" sourceLinked="1"/>
        <c:majorTickMark val="none"/>
        <c:minorTickMark val="none"/>
        <c:tickLblPos val="none"/>
        <c:crossAx val="531906856"/>
        <c:crosses val="autoZero"/>
        <c:auto val="1"/>
        <c:lblOffset val="100"/>
        <c:baseTimeUnit val="years"/>
      </c:dateAx>
      <c:valAx>
        <c:axId val="5319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3618.8</c:v>
                </c:pt>
                <c:pt idx="1">
                  <c:v>14794</c:v>
                </c:pt>
                <c:pt idx="2">
                  <c:v>4687.66</c:v>
                </c:pt>
                <c:pt idx="3">
                  <c:v>54.85</c:v>
                </c:pt>
                <c:pt idx="4">
                  <c:v>69.25</c:v>
                </c:pt>
              </c:numCache>
            </c:numRef>
          </c:val>
        </c:ser>
        <c:dLbls>
          <c:showLegendKey val="0"/>
          <c:showVal val="0"/>
          <c:showCatName val="0"/>
          <c:showSerName val="0"/>
          <c:showPercent val="0"/>
          <c:showBubbleSize val="0"/>
        </c:dLbls>
        <c:gapWidth val="150"/>
        <c:axId val="531908032"/>
        <c:axId val="53190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173.77</c:v>
                </c:pt>
                <c:pt idx="1">
                  <c:v>224.58</c:v>
                </c:pt>
                <c:pt idx="2">
                  <c:v>124.2</c:v>
                </c:pt>
                <c:pt idx="3">
                  <c:v>33.03</c:v>
                </c:pt>
                <c:pt idx="4">
                  <c:v>29.45</c:v>
                </c:pt>
              </c:numCache>
            </c:numRef>
          </c:val>
          <c:smooth val="0"/>
        </c:ser>
        <c:dLbls>
          <c:showLegendKey val="0"/>
          <c:showVal val="0"/>
          <c:showCatName val="0"/>
          <c:showSerName val="0"/>
          <c:showPercent val="0"/>
          <c:showBubbleSize val="0"/>
        </c:dLbls>
        <c:marker val="1"/>
        <c:smooth val="0"/>
        <c:axId val="531908032"/>
        <c:axId val="531908424"/>
      </c:lineChart>
      <c:dateAx>
        <c:axId val="531908032"/>
        <c:scaling>
          <c:orientation val="minMax"/>
        </c:scaling>
        <c:delete val="1"/>
        <c:axPos val="b"/>
        <c:numFmt formatCode="ge" sourceLinked="1"/>
        <c:majorTickMark val="none"/>
        <c:minorTickMark val="none"/>
        <c:tickLblPos val="none"/>
        <c:crossAx val="531908424"/>
        <c:crosses val="autoZero"/>
        <c:auto val="1"/>
        <c:lblOffset val="100"/>
        <c:baseTimeUnit val="years"/>
      </c:dateAx>
      <c:valAx>
        <c:axId val="5319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1926.3</c:v>
                </c:pt>
                <c:pt idx="1">
                  <c:v>2800.59</c:v>
                </c:pt>
                <c:pt idx="2">
                  <c:v>596.71</c:v>
                </c:pt>
                <c:pt idx="3">
                  <c:v>240.78</c:v>
                </c:pt>
                <c:pt idx="4">
                  <c:v>309.92</c:v>
                </c:pt>
              </c:numCache>
            </c:numRef>
          </c:val>
        </c:ser>
        <c:dLbls>
          <c:showLegendKey val="0"/>
          <c:showVal val="0"/>
          <c:showCatName val="0"/>
          <c:showSerName val="0"/>
          <c:showPercent val="0"/>
          <c:showBubbleSize val="0"/>
        </c:dLbls>
        <c:gapWidth val="150"/>
        <c:axId val="532044792"/>
        <c:axId val="5320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532044792"/>
        <c:axId val="532045184"/>
      </c:lineChart>
      <c:dateAx>
        <c:axId val="532044792"/>
        <c:scaling>
          <c:orientation val="minMax"/>
        </c:scaling>
        <c:delete val="1"/>
        <c:axPos val="b"/>
        <c:numFmt formatCode="ge" sourceLinked="1"/>
        <c:majorTickMark val="none"/>
        <c:minorTickMark val="none"/>
        <c:tickLblPos val="none"/>
        <c:crossAx val="532045184"/>
        <c:crosses val="autoZero"/>
        <c:auto val="1"/>
        <c:lblOffset val="100"/>
        <c:baseTimeUnit val="years"/>
      </c:dateAx>
      <c:valAx>
        <c:axId val="5320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24.6</c:v>
                </c:pt>
                <c:pt idx="1">
                  <c:v>28.31</c:v>
                </c:pt>
                <c:pt idx="2">
                  <c:v>26.91</c:v>
                </c:pt>
                <c:pt idx="3">
                  <c:v>25.09</c:v>
                </c:pt>
                <c:pt idx="4">
                  <c:v>37.56</c:v>
                </c:pt>
              </c:numCache>
            </c:numRef>
          </c:val>
        </c:ser>
        <c:dLbls>
          <c:showLegendKey val="0"/>
          <c:showVal val="0"/>
          <c:showCatName val="0"/>
          <c:showSerName val="0"/>
          <c:showPercent val="0"/>
          <c:showBubbleSize val="0"/>
        </c:dLbls>
        <c:gapWidth val="150"/>
        <c:axId val="532046360"/>
        <c:axId val="53204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532046360"/>
        <c:axId val="532046840"/>
      </c:lineChart>
      <c:dateAx>
        <c:axId val="532046360"/>
        <c:scaling>
          <c:orientation val="minMax"/>
        </c:scaling>
        <c:delete val="1"/>
        <c:axPos val="b"/>
        <c:numFmt formatCode="ge" sourceLinked="1"/>
        <c:majorTickMark val="none"/>
        <c:minorTickMark val="none"/>
        <c:tickLblPos val="none"/>
        <c:crossAx val="532046840"/>
        <c:crosses val="autoZero"/>
        <c:auto val="1"/>
        <c:lblOffset val="100"/>
        <c:baseTimeUnit val="years"/>
      </c:dateAx>
      <c:valAx>
        <c:axId val="53204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639.70000000000005</c:v>
                </c:pt>
                <c:pt idx="1">
                  <c:v>589.34</c:v>
                </c:pt>
                <c:pt idx="2">
                  <c:v>623.94000000000005</c:v>
                </c:pt>
                <c:pt idx="3">
                  <c:v>673.11</c:v>
                </c:pt>
                <c:pt idx="4">
                  <c:v>451.35</c:v>
                </c:pt>
              </c:numCache>
            </c:numRef>
          </c:val>
        </c:ser>
        <c:dLbls>
          <c:showLegendKey val="0"/>
          <c:showVal val="0"/>
          <c:showCatName val="0"/>
          <c:showSerName val="0"/>
          <c:showPercent val="0"/>
          <c:showBubbleSize val="0"/>
        </c:dLbls>
        <c:gapWidth val="150"/>
        <c:axId val="532048016"/>
        <c:axId val="53204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532048016"/>
        <c:axId val="532048408"/>
      </c:lineChart>
      <c:dateAx>
        <c:axId val="532048016"/>
        <c:scaling>
          <c:orientation val="minMax"/>
        </c:scaling>
        <c:delete val="1"/>
        <c:axPos val="b"/>
        <c:numFmt formatCode="ge" sourceLinked="1"/>
        <c:majorTickMark val="none"/>
        <c:minorTickMark val="none"/>
        <c:tickLblPos val="none"/>
        <c:crossAx val="532048408"/>
        <c:crosses val="autoZero"/>
        <c:auto val="1"/>
        <c:lblOffset val="100"/>
        <c:baseTimeUnit val="years"/>
      </c:dateAx>
      <c:valAx>
        <c:axId val="53204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有田町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20723</v>
      </c>
      <c r="AM8" s="70"/>
      <c r="AN8" s="70"/>
      <c r="AO8" s="70"/>
      <c r="AP8" s="70"/>
      <c r="AQ8" s="70"/>
      <c r="AR8" s="70"/>
      <c r="AS8" s="70"/>
      <c r="AT8" s="69">
        <f>データ!S6</f>
        <v>65.849999999999994</v>
      </c>
      <c r="AU8" s="69"/>
      <c r="AV8" s="69"/>
      <c r="AW8" s="69"/>
      <c r="AX8" s="69"/>
      <c r="AY8" s="69"/>
      <c r="AZ8" s="69"/>
      <c r="BA8" s="69"/>
      <c r="BB8" s="69">
        <f>データ!T6</f>
        <v>314.7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60.71</v>
      </c>
      <c r="J10" s="69"/>
      <c r="K10" s="69"/>
      <c r="L10" s="69"/>
      <c r="M10" s="69"/>
      <c r="N10" s="69"/>
      <c r="O10" s="69"/>
      <c r="P10" s="69">
        <f>データ!O6</f>
        <v>2.83</v>
      </c>
      <c r="Q10" s="69"/>
      <c r="R10" s="69"/>
      <c r="S10" s="69"/>
      <c r="T10" s="69"/>
      <c r="U10" s="69"/>
      <c r="V10" s="69"/>
      <c r="W10" s="69">
        <f>データ!P6</f>
        <v>99.67</v>
      </c>
      <c r="X10" s="69"/>
      <c r="Y10" s="69"/>
      <c r="Z10" s="69"/>
      <c r="AA10" s="69"/>
      <c r="AB10" s="69"/>
      <c r="AC10" s="69"/>
      <c r="AD10" s="70">
        <f>データ!Q6</f>
        <v>3456</v>
      </c>
      <c r="AE10" s="70"/>
      <c r="AF10" s="70"/>
      <c r="AG10" s="70"/>
      <c r="AH10" s="70"/>
      <c r="AI10" s="70"/>
      <c r="AJ10" s="70"/>
      <c r="AK10" s="2"/>
      <c r="AL10" s="70">
        <f>データ!U6</f>
        <v>586</v>
      </c>
      <c r="AM10" s="70"/>
      <c r="AN10" s="70"/>
      <c r="AO10" s="70"/>
      <c r="AP10" s="70"/>
      <c r="AQ10" s="70"/>
      <c r="AR10" s="70"/>
      <c r="AS10" s="70"/>
      <c r="AT10" s="69">
        <f>データ!V6</f>
        <v>0.28999999999999998</v>
      </c>
      <c r="AU10" s="69"/>
      <c r="AV10" s="69"/>
      <c r="AW10" s="69"/>
      <c r="AX10" s="69"/>
      <c r="AY10" s="69"/>
      <c r="AZ10" s="69"/>
      <c r="BA10" s="69"/>
      <c r="BB10" s="69">
        <f>データ!W6</f>
        <v>2020.69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414018</v>
      </c>
      <c r="D6" s="31">
        <f t="shared" si="3"/>
        <v>46</v>
      </c>
      <c r="E6" s="31">
        <f t="shared" si="3"/>
        <v>17</v>
      </c>
      <c r="F6" s="31">
        <f t="shared" si="3"/>
        <v>5</v>
      </c>
      <c r="G6" s="31">
        <f t="shared" si="3"/>
        <v>0</v>
      </c>
      <c r="H6" s="31" t="str">
        <f t="shared" si="3"/>
        <v>佐賀県　有田町</v>
      </c>
      <c r="I6" s="31" t="str">
        <f t="shared" si="3"/>
        <v>法適用</v>
      </c>
      <c r="J6" s="31" t="str">
        <f t="shared" si="3"/>
        <v>下水道事業</v>
      </c>
      <c r="K6" s="31" t="str">
        <f t="shared" si="3"/>
        <v>農業集落排水</v>
      </c>
      <c r="L6" s="31" t="str">
        <f t="shared" si="3"/>
        <v>F2</v>
      </c>
      <c r="M6" s="32" t="str">
        <f t="shared" si="3"/>
        <v>-</v>
      </c>
      <c r="N6" s="32">
        <f t="shared" si="3"/>
        <v>60.71</v>
      </c>
      <c r="O6" s="32">
        <f t="shared" si="3"/>
        <v>2.83</v>
      </c>
      <c r="P6" s="32">
        <f t="shared" si="3"/>
        <v>99.67</v>
      </c>
      <c r="Q6" s="32">
        <f t="shared" si="3"/>
        <v>3456</v>
      </c>
      <c r="R6" s="32">
        <f t="shared" si="3"/>
        <v>20723</v>
      </c>
      <c r="S6" s="32">
        <f t="shared" si="3"/>
        <v>65.849999999999994</v>
      </c>
      <c r="T6" s="32">
        <f t="shared" si="3"/>
        <v>314.7</v>
      </c>
      <c r="U6" s="32">
        <f t="shared" si="3"/>
        <v>586</v>
      </c>
      <c r="V6" s="32">
        <f t="shared" si="3"/>
        <v>0.28999999999999998</v>
      </c>
      <c r="W6" s="32">
        <f t="shared" si="3"/>
        <v>2020.69</v>
      </c>
      <c r="X6" s="33">
        <f>IF(X7="",NA(),X7)</f>
        <v>63.43</v>
      </c>
      <c r="Y6" s="33">
        <f t="shared" ref="Y6:AG6" si="4">IF(Y7="",NA(),Y7)</f>
        <v>72.06</v>
      </c>
      <c r="Z6" s="33">
        <f t="shared" si="4"/>
        <v>96.26</v>
      </c>
      <c r="AA6" s="33">
        <f t="shared" si="4"/>
        <v>94.2</v>
      </c>
      <c r="AB6" s="33">
        <f t="shared" si="4"/>
        <v>106.12</v>
      </c>
      <c r="AC6" s="33">
        <f t="shared" si="4"/>
        <v>81.31</v>
      </c>
      <c r="AD6" s="33">
        <f t="shared" si="4"/>
        <v>81.87</v>
      </c>
      <c r="AE6" s="33">
        <f t="shared" si="4"/>
        <v>93.62</v>
      </c>
      <c r="AF6" s="33">
        <f t="shared" si="4"/>
        <v>97.53</v>
      </c>
      <c r="AG6" s="33">
        <f t="shared" si="4"/>
        <v>99.64</v>
      </c>
      <c r="AH6" s="32" t="str">
        <f>IF(AH7="","",IF(AH7="-","【-】","【"&amp;SUBSTITUTE(TEXT(AH7,"#,##0.00"),"-","△")&amp;"】"))</f>
        <v>【99.88】</v>
      </c>
      <c r="AI6" s="33">
        <f>IF(AI7="",NA(),AI7)</f>
        <v>947.68</v>
      </c>
      <c r="AJ6" s="33">
        <f t="shared" ref="AJ6:AR6" si="5">IF(AJ7="",NA(),AJ7)</f>
        <v>228.9</v>
      </c>
      <c r="AK6" s="33">
        <f t="shared" si="5"/>
        <v>30.86</v>
      </c>
      <c r="AL6" s="33">
        <f t="shared" si="5"/>
        <v>79.64</v>
      </c>
      <c r="AM6" s="33">
        <f t="shared" si="5"/>
        <v>5.28</v>
      </c>
      <c r="AN6" s="33">
        <f t="shared" si="5"/>
        <v>461.69</v>
      </c>
      <c r="AO6" s="33">
        <f t="shared" si="5"/>
        <v>417.55</v>
      </c>
      <c r="AP6" s="33">
        <f t="shared" si="5"/>
        <v>280.08</v>
      </c>
      <c r="AQ6" s="33">
        <f t="shared" si="5"/>
        <v>223.09</v>
      </c>
      <c r="AR6" s="33">
        <f t="shared" si="5"/>
        <v>214.61</v>
      </c>
      <c r="AS6" s="32" t="str">
        <f>IF(AS7="","",IF(AS7="-","【-】","【"&amp;SUBSTITUTE(TEXT(AS7,"#,##0.00"),"-","△")&amp;"】"))</f>
        <v>【203.67】</v>
      </c>
      <c r="AT6" s="33">
        <f>IF(AT7="",NA(),AT7)</f>
        <v>3618.8</v>
      </c>
      <c r="AU6" s="33">
        <f t="shared" ref="AU6:BC6" si="6">IF(AU7="",NA(),AU7)</f>
        <v>14794</v>
      </c>
      <c r="AV6" s="33">
        <f t="shared" si="6"/>
        <v>4687.66</v>
      </c>
      <c r="AW6" s="33">
        <f t="shared" si="6"/>
        <v>54.85</v>
      </c>
      <c r="AX6" s="33">
        <f t="shared" si="6"/>
        <v>69.25</v>
      </c>
      <c r="AY6" s="33">
        <f t="shared" si="6"/>
        <v>173.77</v>
      </c>
      <c r="AZ6" s="33">
        <f t="shared" si="6"/>
        <v>224.58</v>
      </c>
      <c r="BA6" s="33">
        <f t="shared" si="6"/>
        <v>124.2</v>
      </c>
      <c r="BB6" s="33">
        <f t="shared" si="6"/>
        <v>33.03</v>
      </c>
      <c r="BC6" s="33">
        <f t="shared" si="6"/>
        <v>29.45</v>
      </c>
      <c r="BD6" s="32" t="str">
        <f>IF(BD7="","",IF(BD7="-","【-】","【"&amp;SUBSTITUTE(TEXT(BD7,"#,##0.00"),"-","△")&amp;"】"))</f>
        <v>【34.01】</v>
      </c>
      <c r="BE6" s="33">
        <f>IF(BE7="",NA(),BE7)</f>
        <v>1926.3</v>
      </c>
      <c r="BF6" s="33">
        <f t="shared" ref="BF6:BN6" si="7">IF(BF7="",NA(),BF7)</f>
        <v>2800.59</v>
      </c>
      <c r="BG6" s="33">
        <f t="shared" si="7"/>
        <v>596.71</v>
      </c>
      <c r="BH6" s="33">
        <f t="shared" si="7"/>
        <v>240.78</v>
      </c>
      <c r="BI6" s="33">
        <f t="shared" si="7"/>
        <v>309.92</v>
      </c>
      <c r="BJ6" s="33">
        <f t="shared" si="7"/>
        <v>1224.75</v>
      </c>
      <c r="BK6" s="33">
        <f t="shared" si="7"/>
        <v>1144.05</v>
      </c>
      <c r="BL6" s="33">
        <f t="shared" si="7"/>
        <v>1126.77</v>
      </c>
      <c r="BM6" s="33">
        <f t="shared" si="7"/>
        <v>1044.8</v>
      </c>
      <c r="BN6" s="33">
        <f t="shared" si="7"/>
        <v>1081.8</v>
      </c>
      <c r="BO6" s="32" t="str">
        <f>IF(BO7="","",IF(BO7="-","【-】","【"&amp;SUBSTITUTE(TEXT(BO7,"#,##0.00"),"-","△")&amp;"】"))</f>
        <v>【1,015.77】</v>
      </c>
      <c r="BP6" s="33">
        <f>IF(BP7="",NA(),BP7)</f>
        <v>24.6</v>
      </c>
      <c r="BQ6" s="33">
        <f t="shared" ref="BQ6:BY6" si="8">IF(BQ7="",NA(),BQ7)</f>
        <v>28.31</v>
      </c>
      <c r="BR6" s="33">
        <f t="shared" si="8"/>
        <v>26.91</v>
      </c>
      <c r="BS6" s="33">
        <f t="shared" si="8"/>
        <v>25.09</v>
      </c>
      <c r="BT6" s="33">
        <f t="shared" si="8"/>
        <v>37.56</v>
      </c>
      <c r="BU6" s="33">
        <f t="shared" si="8"/>
        <v>42.13</v>
      </c>
      <c r="BV6" s="33">
        <f t="shared" si="8"/>
        <v>42.48</v>
      </c>
      <c r="BW6" s="33">
        <f t="shared" si="8"/>
        <v>50.9</v>
      </c>
      <c r="BX6" s="33">
        <f t="shared" si="8"/>
        <v>50.82</v>
      </c>
      <c r="BY6" s="33">
        <f t="shared" si="8"/>
        <v>52.19</v>
      </c>
      <c r="BZ6" s="32" t="str">
        <f>IF(BZ7="","",IF(BZ7="-","【-】","【"&amp;SUBSTITUTE(TEXT(BZ7,"#,##0.00"),"-","△")&amp;"】"))</f>
        <v>【52.78】</v>
      </c>
      <c r="CA6" s="33">
        <f>IF(CA7="",NA(),CA7)</f>
        <v>639.70000000000005</v>
      </c>
      <c r="CB6" s="33">
        <f t="shared" ref="CB6:CJ6" si="9">IF(CB7="",NA(),CB7)</f>
        <v>589.34</v>
      </c>
      <c r="CC6" s="33">
        <f t="shared" si="9"/>
        <v>623.94000000000005</v>
      </c>
      <c r="CD6" s="33">
        <f t="shared" si="9"/>
        <v>673.11</v>
      </c>
      <c r="CE6" s="33">
        <f t="shared" si="9"/>
        <v>451.35</v>
      </c>
      <c r="CF6" s="33">
        <f t="shared" si="9"/>
        <v>348.41</v>
      </c>
      <c r="CG6" s="33">
        <f t="shared" si="9"/>
        <v>343.8</v>
      </c>
      <c r="CH6" s="33">
        <f t="shared" si="9"/>
        <v>293.27</v>
      </c>
      <c r="CI6" s="33">
        <f t="shared" si="9"/>
        <v>300.52</v>
      </c>
      <c r="CJ6" s="33">
        <f t="shared" si="9"/>
        <v>296.14</v>
      </c>
      <c r="CK6" s="32" t="str">
        <f>IF(CK7="","",IF(CK7="-","【-】","【"&amp;SUBSTITUTE(TEXT(CK7,"#,##0.00"),"-","△")&amp;"】"))</f>
        <v>【289.81】</v>
      </c>
      <c r="CL6" s="33">
        <f>IF(CL7="",NA(),CL7)</f>
        <v>38.700000000000003</v>
      </c>
      <c r="CM6" s="33">
        <f t="shared" ref="CM6:CU6" si="10">IF(CM7="",NA(),CM7)</f>
        <v>39.130000000000003</v>
      </c>
      <c r="CN6" s="33">
        <f t="shared" si="10"/>
        <v>38.700000000000003</v>
      </c>
      <c r="CO6" s="33">
        <f t="shared" si="10"/>
        <v>36.520000000000003</v>
      </c>
      <c r="CP6" s="33">
        <f t="shared" si="10"/>
        <v>40.869999999999997</v>
      </c>
      <c r="CQ6" s="33">
        <f t="shared" si="10"/>
        <v>46.85</v>
      </c>
      <c r="CR6" s="33">
        <f t="shared" si="10"/>
        <v>46.06</v>
      </c>
      <c r="CS6" s="33">
        <f t="shared" si="10"/>
        <v>53.78</v>
      </c>
      <c r="CT6" s="33">
        <f t="shared" si="10"/>
        <v>53.24</v>
      </c>
      <c r="CU6" s="33">
        <f t="shared" si="10"/>
        <v>52.31</v>
      </c>
      <c r="CV6" s="32" t="str">
        <f>IF(CV7="","",IF(CV7="-","【-】","【"&amp;SUBSTITUTE(TEXT(CV7,"#,##0.00"),"-","△")&amp;"】"))</f>
        <v>【52.74】</v>
      </c>
      <c r="CW6" s="33">
        <f>IF(CW7="",NA(),CW7)</f>
        <v>73.91</v>
      </c>
      <c r="CX6" s="33">
        <f t="shared" ref="CX6:DF6" si="11">IF(CX7="",NA(),CX7)</f>
        <v>74.8</v>
      </c>
      <c r="CY6" s="33">
        <f t="shared" si="11"/>
        <v>77.42</v>
      </c>
      <c r="CZ6" s="33">
        <f t="shared" si="11"/>
        <v>80.930000000000007</v>
      </c>
      <c r="DA6" s="33">
        <f t="shared" si="11"/>
        <v>83.28</v>
      </c>
      <c r="DB6" s="33">
        <f t="shared" si="11"/>
        <v>73.78</v>
      </c>
      <c r="DC6" s="33">
        <f t="shared" si="11"/>
        <v>72.989999999999995</v>
      </c>
      <c r="DD6" s="33">
        <f t="shared" si="11"/>
        <v>84.06</v>
      </c>
      <c r="DE6" s="33">
        <f t="shared" si="11"/>
        <v>84.07</v>
      </c>
      <c r="DF6" s="33">
        <f t="shared" si="11"/>
        <v>84.32</v>
      </c>
      <c r="DG6" s="32" t="str">
        <f>IF(DG7="","",IF(DG7="-","【-】","【"&amp;SUBSTITUTE(TEXT(DG7,"#,##0.00"),"-","△")&amp;"】"))</f>
        <v>【84.50】</v>
      </c>
      <c r="DH6" s="33">
        <f>IF(DH7="",NA(),DH7)</f>
        <v>5.38</v>
      </c>
      <c r="DI6" s="33">
        <f t="shared" ref="DI6:DQ6" si="12">IF(DI7="",NA(),DI7)</f>
        <v>7.15</v>
      </c>
      <c r="DJ6" s="33">
        <f t="shared" si="12"/>
        <v>8.8800000000000008</v>
      </c>
      <c r="DK6" s="33">
        <f t="shared" si="12"/>
        <v>23</v>
      </c>
      <c r="DL6" s="33">
        <f t="shared" si="12"/>
        <v>25.88</v>
      </c>
      <c r="DM6" s="33">
        <f t="shared" si="12"/>
        <v>8.3000000000000007</v>
      </c>
      <c r="DN6" s="33">
        <f t="shared" si="12"/>
        <v>10.37</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2">
        <f t="shared" si="13"/>
        <v>0</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7" s="34" customFormat="1">
      <c r="A7" s="26"/>
      <c r="B7" s="35">
        <v>2015</v>
      </c>
      <c r="C7" s="35">
        <v>414018</v>
      </c>
      <c r="D7" s="35">
        <v>46</v>
      </c>
      <c r="E7" s="35">
        <v>17</v>
      </c>
      <c r="F7" s="35">
        <v>5</v>
      </c>
      <c r="G7" s="35">
        <v>0</v>
      </c>
      <c r="H7" s="35" t="s">
        <v>96</v>
      </c>
      <c r="I7" s="35" t="s">
        <v>97</v>
      </c>
      <c r="J7" s="35" t="s">
        <v>98</v>
      </c>
      <c r="K7" s="35" t="s">
        <v>99</v>
      </c>
      <c r="L7" s="35" t="s">
        <v>100</v>
      </c>
      <c r="M7" s="36" t="s">
        <v>101</v>
      </c>
      <c r="N7" s="36">
        <v>60.71</v>
      </c>
      <c r="O7" s="36">
        <v>2.83</v>
      </c>
      <c r="P7" s="36">
        <v>99.67</v>
      </c>
      <c r="Q7" s="36">
        <v>3456</v>
      </c>
      <c r="R7" s="36">
        <v>20723</v>
      </c>
      <c r="S7" s="36">
        <v>65.849999999999994</v>
      </c>
      <c r="T7" s="36">
        <v>314.7</v>
      </c>
      <c r="U7" s="36">
        <v>586</v>
      </c>
      <c r="V7" s="36">
        <v>0.28999999999999998</v>
      </c>
      <c r="W7" s="36">
        <v>2020.69</v>
      </c>
      <c r="X7" s="36">
        <v>63.43</v>
      </c>
      <c r="Y7" s="36">
        <v>72.06</v>
      </c>
      <c r="Z7" s="36">
        <v>96.26</v>
      </c>
      <c r="AA7" s="36">
        <v>94.2</v>
      </c>
      <c r="AB7" s="36">
        <v>106.12</v>
      </c>
      <c r="AC7" s="36">
        <v>81.31</v>
      </c>
      <c r="AD7" s="36">
        <v>81.87</v>
      </c>
      <c r="AE7" s="36">
        <v>93.62</v>
      </c>
      <c r="AF7" s="36">
        <v>97.53</v>
      </c>
      <c r="AG7" s="36">
        <v>99.64</v>
      </c>
      <c r="AH7" s="36">
        <v>99.88</v>
      </c>
      <c r="AI7" s="36">
        <v>947.68</v>
      </c>
      <c r="AJ7" s="36">
        <v>228.9</v>
      </c>
      <c r="AK7" s="36">
        <v>30.86</v>
      </c>
      <c r="AL7" s="36">
        <v>79.64</v>
      </c>
      <c r="AM7" s="36">
        <v>5.28</v>
      </c>
      <c r="AN7" s="36">
        <v>461.69</v>
      </c>
      <c r="AO7" s="36">
        <v>417.55</v>
      </c>
      <c r="AP7" s="36">
        <v>280.08</v>
      </c>
      <c r="AQ7" s="36">
        <v>223.09</v>
      </c>
      <c r="AR7" s="36">
        <v>214.61</v>
      </c>
      <c r="AS7" s="36">
        <v>203.67</v>
      </c>
      <c r="AT7" s="36">
        <v>3618.8</v>
      </c>
      <c r="AU7" s="36">
        <v>14794</v>
      </c>
      <c r="AV7" s="36">
        <v>4687.66</v>
      </c>
      <c r="AW7" s="36">
        <v>54.85</v>
      </c>
      <c r="AX7" s="36">
        <v>69.25</v>
      </c>
      <c r="AY7" s="36">
        <v>173.77</v>
      </c>
      <c r="AZ7" s="36">
        <v>224.58</v>
      </c>
      <c r="BA7" s="36">
        <v>124.2</v>
      </c>
      <c r="BB7" s="36">
        <v>33.03</v>
      </c>
      <c r="BC7" s="36">
        <v>29.45</v>
      </c>
      <c r="BD7" s="36">
        <v>34.01</v>
      </c>
      <c r="BE7" s="36">
        <v>1926.3</v>
      </c>
      <c r="BF7" s="36">
        <v>2800.59</v>
      </c>
      <c r="BG7" s="36">
        <v>596.71</v>
      </c>
      <c r="BH7" s="36">
        <v>240.78</v>
      </c>
      <c r="BI7" s="36">
        <v>309.92</v>
      </c>
      <c r="BJ7" s="36">
        <v>1224.75</v>
      </c>
      <c r="BK7" s="36">
        <v>1144.05</v>
      </c>
      <c r="BL7" s="36">
        <v>1126.77</v>
      </c>
      <c r="BM7" s="36">
        <v>1044.8</v>
      </c>
      <c r="BN7" s="36">
        <v>1081.8</v>
      </c>
      <c r="BO7" s="36">
        <v>1015.77</v>
      </c>
      <c r="BP7" s="36">
        <v>24.6</v>
      </c>
      <c r="BQ7" s="36">
        <v>28.31</v>
      </c>
      <c r="BR7" s="36">
        <v>26.91</v>
      </c>
      <c r="BS7" s="36">
        <v>25.09</v>
      </c>
      <c r="BT7" s="36">
        <v>37.56</v>
      </c>
      <c r="BU7" s="36">
        <v>42.13</v>
      </c>
      <c r="BV7" s="36">
        <v>42.48</v>
      </c>
      <c r="BW7" s="36">
        <v>50.9</v>
      </c>
      <c r="BX7" s="36">
        <v>50.82</v>
      </c>
      <c r="BY7" s="36">
        <v>52.19</v>
      </c>
      <c r="BZ7" s="36">
        <v>52.78</v>
      </c>
      <c r="CA7" s="36">
        <v>639.70000000000005</v>
      </c>
      <c r="CB7" s="36">
        <v>589.34</v>
      </c>
      <c r="CC7" s="36">
        <v>623.94000000000005</v>
      </c>
      <c r="CD7" s="36">
        <v>673.11</v>
      </c>
      <c r="CE7" s="36">
        <v>451.35</v>
      </c>
      <c r="CF7" s="36">
        <v>348.41</v>
      </c>
      <c r="CG7" s="36">
        <v>343.8</v>
      </c>
      <c r="CH7" s="36">
        <v>293.27</v>
      </c>
      <c r="CI7" s="36">
        <v>300.52</v>
      </c>
      <c r="CJ7" s="36">
        <v>296.14</v>
      </c>
      <c r="CK7" s="36">
        <v>289.81</v>
      </c>
      <c r="CL7" s="36">
        <v>38.700000000000003</v>
      </c>
      <c r="CM7" s="36">
        <v>39.130000000000003</v>
      </c>
      <c r="CN7" s="36">
        <v>38.700000000000003</v>
      </c>
      <c r="CO7" s="36">
        <v>36.520000000000003</v>
      </c>
      <c r="CP7" s="36">
        <v>40.869999999999997</v>
      </c>
      <c r="CQ7" s="36">
        <v>46.85</v>
      </c>
      <c r="CR7" s="36">
        <v>46.06</v>
      </c>
      <c r="CS7" s="36">
        <v>53.78</v>
      </c>
      <c r="CT7" s="36">
        <v>53.24</v>
      </c>
      <c r="CU7" s="36">
        <v>52.31</v>
      </c>
      <c r="CV7" s="36">
        <v>52.74</v>
      </c>
      <c r="CW7" s="36">
        <v>73.91</v>
      </c>
      <c r="CX7" s="36">
        <v>74.8</v>
      </c>
      <c r="CY7" s="36">
        <v>77.42</v>
      </c>
      <c r="CZ7" s="36">
        <v>80.930000000000007</v>
      </c>
      <c r="DA7" s="36">
        <v>83.28</v>
      </c>
      <c r="DB7" s="36">
        <v>73.78</v>
      </c>
      <c r="DC7" s="36">
        <v>72.989999999999995</v>
      </c>
      <c r="DD7" s="36">
        <v>84.06</v>
      </c>
      <c r="DE7" s="36">
        <v>84.07</v>
      </c>
      <c r="DF7" s="36">
        <v>84.32</v>
      </c>
      <c r="DG7" s="36">
        <v>84.5</v>
      </c>
      <c r="DH7" s="36">
        <v>5.38</v>
      </c>
      <c r="DI7" s="36">
        <v>7.15</v>
      </c>
      <c r="DJ7" s="36">
        <v>8.8800000000000008</v>
      </c>
      <c r="DK7" s="36">
        <v>23</v>
      </c>
      <c r="DL7" s="36">
        <v>25.88</v>
      </c>
      <c r="DM7" s="36">
        <v>8.3000000000000007</v>
      </c>
      <c r="DN7" s="36">
        <v>10.37</v>
      </c>
      <c r="DO7" s="36">
        <v>10.11</v>
      </c>
      <c r="DP7" s="36">
        <v>20.68</v>
      </c>
      <c r="DQ7" s="36">
        <v>22.41</v>
      </c>
      <c r="DR7" s="36">
        <v>21.94</v>
      </c>
      <c r="DS7" s="36">
        <v>0</v>
      </c>
      <c r="DT7" s="36">
        <v>0</v>
      </c>
      <c r="DU7" s="36">
        <v>0</v>
      </c>
      <c r="DV7" s="36">
        <v>0</v>
      </c>
      <c r="DW7" s="36">
        <v>0</v>
      </c>
      <c r="DX7" s="36">
        <v>0</v>
      </c>
      <c r="DY7" s="36">
        <v>0</v>
      </c>
      <c r="DZ7" s="36">
        <v>0.08</v>
      </c>
      <c r="EA7" s="36">
        <v>0.08</v>
      </c>
      <c r="EB7" s="36">
        <v>0</v>
      </c>
      <c r="EC7" s="36">
        <v>0</v>
      </c>
      <c r="ED7" s="36">
        <v>0</v>
      </c>
      <c r="EE7" s="36">
        <v>0</v>
      </c>
      <c r="EF7" s="36">
        <v>0</v>
      </c>
      <c r="EG7" s="36">
        <v>0</v>
      </c>
      <c r="EH7" s="36">
        <v>0</v>
      </c>
      <c r="EI7" s="36">
        <v>0.08</v>
      </c>
      <c r="EJ7" s="36">
        <v>0.06</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讃井 渉</cp:lastModifiedBy>
  <cp:lastPrinted>2017-02-21T01:52:49Z</cp:lastPrinted>
  <dcterms:created xsi:type="dcterms:W3CDTF">2017-02-08T02:41:45Z</dcterms:created>
  <dcterms:modified xsi:type="dcterms:W3CDTF">2017-02-22T01:37:45Z</dcterms:modified>
  <cp:category/>
</cp:coreProperties>
</file>